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i/Documents/0. BURCASH (TM)/3. PRODUSELE/2021 - PROFIT FIRST 500 k/PF 4 Restaurants/RESURSE/"/>
    </mc:Choice>
  </mc:AlternateContent>
  <xr:revisionPtr revIDLastSave="0" documentId="8_{771757EF-57BC-1E4B-A1C7-6CB542029FF8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Mode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54" i="2" l="1"/>
  <c r="AM54" i="2"/>
  <c r="AK54" i="2"/>
  <c r="AJ54" i="2"/>
  <c r="AH54" i="2"/>
  <c r="AG54" i="2"/>
  <c r="AE54" i="2"/>
  <c r="AD54" i="2"/>
  <c r="AB54" i="2"/>
  <c r="AA54" i="2"/>
  <c r="Y54" i="2"/>
  <c r="X54" i="2"/>
  <c r="AN44" i="2"/>
  <c r="AO44" i="2" s="1"/>
  <c r="AM44" i="2"/>
  <c r="AK44" i="2"/>
  <c r="AL44" i="2" s="1"/>
  <c r="AJ44" i="2"/>
  <c r="AH44" i="2"/>
  <c r="AI44" i="2" s="1"/>
  <c r="AG44" i="2"/>
  <c r="AE44" i="2"/>
  <c r="AF44" i="2" s="1"/>
  <c r="AD44" i="2"/>
  <c r="AB44" i="2"/>
  <c r="AC44" i="2" s="1"/>
  <c r="AA44" i="2"/>
  <c r="Y44" i="2"/>
  <c r="Z44" i="2" s="1"/>
  <c r="X44" i="2"/>
  <c r="AN26" i="2"/>
  <c r="AK26" i="2"/>
  <c r="AH26" i="2"/>
  <c r="AE26" i="2"/>
  <c r="AD26" i="2"/>
  <c r="AB26" i="2"/>
  <c r="AM21" i="2"/>
  <c r="AM26" i="2" s="1"/>
  <c r="AJ21" i="2"/>
  <c r="AL21" i="2" s="1"/>
  <c r="AG21" i="2"/>
  <c r="AI21" i="2" s="1"/>
  <c r="AF21" i="2"/>
  <c r="AD21" i="2"/>
  <c r="AC21" i="2"/>
  <c r="AA21" i="2"/>
  <c r="Z21" i="2"/>
  <c r="X21" i="2"/>
  <c r="AO20" i="2"/>
  <c r="AL20" i="2"/>
  <c r="AI20" i="2"/>
  <c r="AF20" i="2"/>
  <c r="AC20" i="2"/>
  <c r="Z20" i="2"/>
  <c r="AM19" i="2"/>
  <c r="AO19" i="2" s="1"/>
  <c r="AJ19" i="2"/>
  <c r="AL19" i="2" s="1"/>
  <c r="AG19" i="2"/>
  <c r="AG26" i="2" s="1"/>
  <c r="AF19" i="2"/>
  <c r="AD19" i="2"/>
  <c r="AC19" i="2"/>
  <c r="AA19" i="2"/>
  <c r="AA26" i="2" s="1"/>
  <c r="Y26" i="2"/>
  <c r="X19" i="2"/>
  <c r="X26" i="2" s="1"/>
  <c r="AN16" i="2"/>
  <c r="AO16" i="2" s="1"/>
  <c r="AM16" i="2"/>
  <c r="AK16" i="2"/>
  <c r="AL16" i="2" s="1"/>
  <c r="AJ16" i="2"/>
  <c r="AH16" i="2"/>
  <c r="AI16" i="2" s="1"/>
  <c r="AG16" i="2"/>
  <c r="AE16" i="2"/>
  <c r="AD16" i="2"/>
  <c r="AD28" i="2" s="1"/>
  <c r="AD46" i="2" s="1"/>
  <c r="AD51" i="2" s="1"/>
  <c r="AB16" i="2"/>
  <c r="AC16" i="2" s="1"/>
  <c r="AA16" i="2"/>
  <c r="Y16" i="2"/>
  <c r="Z16" i="2" s="1"/>
  <c r="X16" i="2"/>
  <c r="AO14" i="2"/>
  <c r="AL14" i="2"/>
  <c r="AI14" i="2"/>
  <c r="AF14" i="2"/>
  <c r="AC14" i="2"/>
  <c r="Z14" i="2"/>
  <c r="AO13" i="2"/>
  <c r="AL13" i="2"/>
  <c r="AI13" i="2"/>
  <c r="AF13" i="2"/>
  <c r="AC13" i="2"/>
  <c r="Z13" i="2"/>
  <c r="AN10" i="2"/>
  <c r="AO10" i="2" s="1"/>
  <c r="AM10" i="2"/>
  <c r="AK10" i="2"/>
  <c r="AL10" i="2" s="1"/>
  <c r="AJ10" i="2"/>
  <c r="AH10" i="2"/>
  <c r="AI10" i="2" s="1"/>
  <c r="AG10" i="2"/>
  <c r="AE10" i="2"/>
  <c r="AF10" i="2" s="1"/>
  <c r="AD10" i="2"/>
  <c r="AB10" i="2"/>
  <c r="AC10" i="2" s="1"/>
  <c r="AA10" i="2"/>
  <c r="Y10" i="2"/>
  <c r="X10" i="2"/>
  <c r="V54" i="2"/>
  <c r="U54" i="2"/>
  <c r="V44" i="2"/>
  <c r="W44" i="2" s="1"/>
  <c r="U44" i="2"/>
  <c r="V26" i="2"/>
  <c r="U21" i="2"/>
  <c r="U26" i="2" s="1"/>
  <c r="W20" i="2"/>
  <c r="U19" i="2"/>
  <c r="W19" i="2" s="1"/>
  <c r="V16" i="2"/>
  <c r="W16" i="2" s="1"/>
  <c r="U16" i="2"/>
  <c r="W14" i="2"/>
  <c r="W13" i="2"/>
  <c r="V10" i="2"/>
  <c r="U10" i="2"/>
  <c r="U28" i="2" s="1"/>
  <c r="U46" i="2" s="1"/>
  <c r="U51" i="2" s="1"/>
  <c r="S54" i="2"/>
  <c r="R54" i="2"/>
  <c r="S44" i="2"/>
  <c r="T44" i="2" s="1"/>
  <c r="R44" i="2"/>
  <c r="R26" i="2"/>
  <c r="S26" i="2"/>
  <c r="T26" i="2" s="1"/>
  <c r="R21" i="2"/>
  <c r="T20" i="2"/>
  <c r="T19" i="2"/>
  <c r="R19" i="2"/>
  <c r="S16" i="2"/>
  <c r="T16" i="2" s="1"/>
  <c r="R16" i="2"/>
  <c r="T14" i="2"/>
  <c r="T13" i="2"/>
  <c r="S10" i="2"/>
  <c r="R10" i="2"/>
  <c r="R28" i="2" s="1"/>
  <c r="R46" i="2" s="1"/>
  <c r="R51" i="2" s="1"/>
  <c r="P54" i="2"/>
  <c r="O54" i="2"/>
  <c r="P44" i="2"/>
  <c r="Q44" i="2" s="1"/>
  <c r="O44" i="2"/>
  <c r="P26" i="2"/>
  <c r="Q26" i="2" s="1"/>
  <c r="O21" i="2"/>
  <c r="Q20" i="2"/>
  <c r="Q19" i="2"/>
  <c r="O19" i="2"/>
  <c r="O26" i="2" s="1"/>
  <c r="P16" i="2"/>
  <c r="Q16" i="2" s="1"/>
  <c r="O16" i="2"/>
  <c r="Q14" i="2"/>
  <c r="Q13" i="2"/>
  <c r="P10" i="2"/>
  <c r="P28" i="2" s="1"/>
  <c r="O10" i="2"/>
  <c r="O28" i="2" s="1"/>
  <c r="O46" i="2" s="1"/>
  <c r="O51" i="2" s="1"/>
  <c r="M54" i="2"/>
  <c r="L54" i="2"/>
  <c r="M44" i="2"/>
  <c r="N44" i="2" s="1"/>
  <c r="L44" i="2"/>
  <c r="L26" i="2"/>
  <c r="M21" i="2"/>
  <c r="M26" i="2" s="1"/>
  <c r="N26" i="2" s="1"/>
  <c r="L21" i="2"/>
  <c r="N20" i="2"/>
  <c r="M19" i="2"/>
  <c r="N19" i="2" s="1"/>
  <c r="L19" i="2"/>
  <c r="M16" i="2"/>
  <c r="N16" i="2" s="1"/>
  <c r="L16" i="2"/>
  <c r="N14" i="2"/>
  <c r="N13" i="2"/>
  <c r="M10" i="2"/>
  <c r="M28" i="2" s="1"/>
  <c r="L10" i="2"/>
  <c r="L28" i="2" s="1"/>
  <c r="L46" i="2" s="1"/>
  <c r="L51" i="2" s="1"/>
  <c r="J54" i="2"/>
  <c r="I54" i="2"/>
  <c r="J44" i="2"/>
  <c r="K44" i="2" s="1"/>
  <c r="I44" i="2"/>
  <c r="I26" i="2"/>
  <c r="J21" i="2"/>
  <c r="J26" i="2" s="1"/>
  <c r="K26" i="2" s="1"/>
  <c r="I21" i="2"/>
  <c r="K20" i="2"/>
  <c r="J19" i="2"/>
  <c r="K19" i="2" s="1"/>
  <c r="I19" i="2"/>
  <c r="J16" i="2"/>
  <c r="K16" i="2" s="1"/>
  <c r="I16" i="2"/>
  <c r="K14" i="2"/>
  <c r="K13" i="2"/>
  <c r="J10" i="2"/>
  <c r="I10" i="2"/>
  <c r="I28" i="2" s="1"/>
  <c r="I46" i="2" s="1"/>
  <c r="I51" i="2" s="1"/>
  <c r="H44" i="2"/>
  <c r="H16" i="2"/>
  <c r="H21" i="2"/>
  <c r="H20" i="2"/>
  <c r="H19" i="2"/>
  <c r="H14" i="2"/>
  <c r="H13" i="2"/>
  <c r="H10" i="2"/>
  <c r="F54" i="2"/>
  <c r="F44" i="2"/>
  <c r="F26" i="2"/>
  <c r="F21" i="2"/>
  <c r="F19" i="2"/>
  <c r="F16" i="2"/>
  <c r="F10" i="2"/>
  <c r="W26" i="2" l="1"/>
  <c r="AI26" i="2"/>
  <c r="AG28" i="2"/>
  <c r="AG46" i="2" s="1"/>
  <c r="AG51" i="2" s="1"/>
  <c r="AF26" i="2"/>
  <c r="AE28" i="2"/>
  <c r="AE46" i="2" s="1"/>
  <c r="Z26" i="2"/>
  <c r="AC26" i="2"/>
  <c r="Y28" i="2"/>
  <c r="AA28" i="2"/>
  <c r="AA46" i="2" s="1"/>
  <c r="AA51" i="2" s="1"/>
  <c r="AM28" i="2"/>
  <c r="AM46" i="2" s="1"/>
  <c r="AM51" i="2" s="1"/>
  <c r="AO26" i="2"/>
  <c r="AD53" i="2"/>
  <c r="AD55" i="2" s="1"/>
  <c r="X28" i="2"/>
  <c r="X46" i="2" s="1"/>
  <c r="X51" i="2" s="1"/>
  <c r="AB28" i="2"/>
  <c r="AJ26" i="2"/>
  <c r="AJ28" i="2" s="1"/>
  <c r="AJ46" i="2" s="1"/>
  <c r="AJ51" i="2" s="1"/>
  <c r="Z10" i="2"/>
  <c r="Z19" i="2"/>
  <c r="AO21" i="2"/>
  <c r="AK28" i="2"/>
  <c r="AF16" i="2"/>
  <c r="AN28" i="2"/>
  <c r="AH28" i="2"/>
  <c r="AI19" i="2"/>
  <c r="W10" i="2"/>
  <c r="S28" i="2"/>
  <c r="T28" i="2" s="1"/>
  <c r="U53" i="2"/>
  <c r="U55" i="2" s="1"/>
  <c r="W21" i="2"/>
  <c r="V28" i="2"/>
  <c r="R53" i="2"/>
  <c r="R55" i="2" s="1"/>
  <c r="T21" i="2"/>
  <c r="T10" i="2"/>
  <c r="O53" i="2"/>
  <c r="O55" i="2" s="1"/>
  <c r="Q28" i="2"/>
  <c r="P46" i="2"/>
  <c r="Q21" i="2"/>
  <c r="Q10" i="2"/>
  <c r="N28" i="2"/>
  <c r="M46" i="2"/>
  <c r="L53" i="2"/>
  <c r="L55" i="2" s="1"/>
  <c r="N21" i="2"/>
  <c r="N10" i="2"/>
  <c r="I53" i="2"/>
  <c r="I55" i="2" s="1"/>
  <c r="J28" i="2"/>
  <c r="K21" i="2"/>
  <c r="K10" i="2"/>
  <c r="F28" i="2"/>
  <c r="G44" i="2"/>
  <c r="G16" i="2"/>
  <c r="AG53" i="2" l="1"/>
  <c r="AG55" i="2" s="1"/>
  <c r="S46" i="2"/>
  <c r="S51" i="2" s="1"/>
  <c r="AL26" i="2"/>
  <c r="AF28" i="2"/>
  <c r="X53" i="2"/>
  <c r="X55" i="2" s="1"/>
  <c r="Y46" i="2"/>
  <c r="Z28" i="2"/>
  <c r="AH46" i="2"/>
  <c r="AI28" i="2"/>
  <c r="AJ53" i="2"/>
  <c r="AJ55" i="2"/>
  <c r="AC28" i="2"/>
  <c r="AB46" i="2"/>
  <c r="AO28" i="2"/>
  <c r="AN46" i="2"/>
  <c r="AK46" i="2"/>
  <c r="AL28" i="2"/>
  <c r="AM53" i="2"/>
  <c r="AM55" i="2" s="1"/>
  <c r="AA53" i="2"/>
  <c r="AA55" i="2" s="1"/>
  <c r="AE51" i="2"/>
  <c r="AF46" i="2"/>
  <c r="W28" i="2"/>
  <c r="V46" i="2"/>
  <c r="P51" i="2"/>
  <c r="Q46" i="2"/>
  <c r="M51" i="2"/>
  <c r="N46" i="2"/>
  <c r="K28" i="2"/>
  <c r="J46" i="2"/>
  <c r="F46" i="2"/>
  <c r="G54" i="2"/>
  <c r="G21" i="2"/>
  <c r="G19" i="2"/>
  <c r="G10" i="2"/>
  <c r="T46" i="2" l="1"/>
  <c r="AI46" i="2"/>
  <c r="AH51" i="2"/>
  <c r="AF51" i="2"/>
  <c r="AE55" i="2"/>
  <c r="AF55" i="2" s="1"/>
  <c r="Y51" i="2"/>
  <c r="Z46" i="2"/>
  <c r="AK51" i="2"/>
  <c r="AL46" i="2"/>
  <c r="AN51" i="2"/>
  <c r="AO46" i="2"/>
  <c r="AC46" i="2"/>
  <c r="AB51" i="2"/>
  <c r="V51" i="2"/>
  <c r="W46" i="2"/>
  <c r="S53" i="2"/>
  <c r="S55" i="2" s="1"/>
  <c r="T55" i="2" s="1"/>
  <c r="T51" i="2"/>
  <c r="P53" i="2"/>
  <c r="P55" i="2" s="1"/>
  <c r="Q55" i="2" s="1"/>
  <c r="Q51" i="2"/>
  <c r="M53" i="2"/>
  <c r="M55" i="2" s="1"/>
  <c r="N55" i="2" s="1"/>
  <c r="N51" i="2"/>
  <c r="J51" i="2"/>
  <c r="K46" i="2"/>
  <c r="F51" i="2"/>
  <c r="G26" i="2"/>
  <c r="H26" i="2" s="1"/>
  <c r="AK53" i="2" l="1"/>
  <c r="AL51" i="2"/>
  <c r="AK55" i="2"/>
  <c r="AL55" i="2" s="1"/>
  <c r="AB53" i="2"/>
  <c r="AB55" i="2" s="1"/>
  <c r="AC55" i="2" s="1"/>
  <c r="AC51" i="2"/>
  <c r="AO51" i="2"/>
  <c r="AN53" i="2"/>
  <c r="AN55" i="2" s="1"/>
  <c r="AO55" i="2" s="1"/>
  <c r="Y53" i="2"/>
  <c r="Y55" i="2" s="1"/>
  <c r="Z55" i="2" s="1"/>
  <c r="Z51" i="2"/>
  <c r="AI51" i="2"/>
  <c r="AH55" i="2"/>
  <c r="AI55" i="2" s="1"/>
  <c r="V53" i="2"/>
  <c r="V55" i="2" s="1"/>
  <c r="W55" i="2" s="1"/>
  <c r="W51" i="2"/>
  <c r="J53" i="2"/>
  <c r="K51" i="2"/>
  <c r="J55" i="2"/>
  <c r="K55" i="2" s="1"/>
  <c r="F53" i="2"/>
  <c r="F55" i="2" s="1"/>
  <c r="G28" i="2"/>
  <c r="H28" i="2" s="1"/>
  <c r="G46" i="2" l="1"/>
  <c r="G51" i="2" l="1"/>
  <c r="H51" i="2" s="1"/>
  <c r="H46" i="2"/>
  <c r="G53" i="2"/>
  <c r="G55" i="2" s="1"/>
  <c r="H55" i="2" s="1"/>
</calcChain>
</file>

<file path=xl/sharedStrings.xml><?xml version="1.0" encoding="utf-8"?>
<sst xmlns="http://schemas.openxmlformats.org/spreadsheetml/2006/main" count="83" uniqueCount="72">
  <si>
    <t>Telecomunicatii</t>
  </si>
  <si>
    <t>Utilitati</t>
  </si>
  <si>
    <t>Transport</t>
  </si>
  <si>
    <t>Marketing si promovare</t>
  </si>
  <si>
    <t>Asigurari</t>
  </si>
  <si>
    <t>Dobanzi</t>
  </si>
  <si>
    <t>www.burcash.ro</t>
  </si>
  <si>
    <t>NOTĂ : Dacă introduceți linii noi actualizați formulele de pe liniile colorate. </t>
  </si>
  <si>
    <t>Servicii prestate de terti (contabilitate, training,curatenie)</t>
  </si>
  <si>
    <t>Impozit pe dividende</t>
  </si>
  <si>
    <t>Bonus si Protocol Angajati</t>
  </si>
  <si>
    <t>Materiale consumabile (curatenie,etc)</t>
  </si>
  <si>
    <t>% din total</t>
  </si>
  <si>
    <t>VENITURI</t>
  </si>
  <si>
    <t>Cost materii prime bucătărie</t>
  </si>
  <si>
    <t>COST BUNURI VANDUTE</t>
  </si>
  <si>
    <t>Cost băuturi (bar)</t>
  </si>
  <si>
    <t>COST FORTA DE MUNCA</t>
  </si>
  <si>
    <t>Taxe si impozite salarizare</t>
  </si>
  <si>
    <t>Salarii Management</t>
  </si>
  <si>
    <t xml:space="preserve">Tichete de masa </t>
  </si>
  <si>
    <t>Bonusuri si compensatii angajati</t>
  </si>
  <si>
    <t xml:space="preserve">   TOTAL VENITURI</t>
  </si>
  <si>
    <t xml:space="preserve">   TOTAL  COST BUNURI VANDUTE</t>
  </si>
  <si>
    <t xml:space="preserve">   TOTAL COST FORTA DE MUNCA</t>
  </si>
  <si>
    <t>MARJA BRUTA</t>
  </si>
  <si>
    <t>CHELTUIELI OPERATIONALE</t>
  </si>
  <si>
    <t>Chirii</t>
  </si>
  <si>
    <t>Reparații si intreținere</t>
  </si>
  <si>
    <t>Cheltuieli operationale directe*</t>
  </si>
  <si>
    <t>Muzică si entartainment</t>
  </si>
  <si>
    <t>Alte cheltuieli operationale</t>
  </si>
  <si>
    <t xml:space="preserve">   TOTAL CHELTUIELI OPERATIONALE </t>
  </si>
  <si>
    <t>PROFIT OPERATIONAL (EBITDA)</t>
  </si>
  <si>
    <t>Amortizari si depreciere</t>
  </si>
  <si>
    <t xml:space="preserve">   PROFITUL BRUT</t>
  </si>
  <si>
    <t>Impozit pe venit/profit</t>
  </si>
  <si>
    <t>PROFITUL NET</t>
  </si>
  <si>
    <t>RESTAURANT ”ALA FAMIGLIA”</t>
  </si>
  <si>
    <t>Venituri bar</t>
  </si>
  <si>
    <t>Venituri bucatarie</t>
  </si>
  <si>
    <t>Comisioane platforme livrare</t>
  </si>
  <si>
    <t>* Tinuta, fete masa, tacâmuri, etc.</t>
  </si>
  <si>
    <t>Bonusuri primite de la furnizori (-)</t>
  </si>
  <si>
    <t>Salarii personal bucătărie + tichete</t>
  </si>
  <si>
    <t>Salarii personal bar +tichete</t>
  </si>
  <si>
    <t>Salarii personal servire+tichete</t>
  </si>
  <si>
    <t>Profit &amp; Loss Restaurante</t>
  </si>
  <si>
    <t>Bugetat Ianuarie</t>
  </si>
  <si>
    <t>Realizat Ianuarie</t>
  </si>
  <si>
    <t>Bugetat Februarie</t>
  </si>
  <si>
    <t>Realizat Februarie</t>
  </si>
  <si>
    <t>Bugetat Martie</t>
  </si>
  <si>
    <t>Realizat Martie</t>
  </si>
  <si>
    <t>Bugetat Aprilie</t>
  </si>
  <si>
    <t>Realizat Mai</t>
  </si>
  <si>
    <t>Realizat Aprilie</t>
  </si>
  <si>
    <t>Bugetat Mai</t>
  </si>
  <si>
    <t>Bugetat Iunie</t>
  </si>
  <si>
    <t>Realizat Iunie</t>
  </si>
  <si>
    <t>Bugetat Iulie</t>
  </si>
  <si>
    <t>Realizat  Iulie</t>
  </si>
  <si>
    <t>Bugetat August</t>
  </si>
  <si>
    <t>Realizat August</t>
  </si>
  <si>
    <t>Bugetat Septembrie</t>
  </si>
  <si>
    <t>Realizat Septembrie</t>
  </si>
  <si>
    <t>Bugetat Octombrie</t>
  </si>
  <si>
    <t>Realizat Octombrie</t>
  </si>
  <si>
    <t>Bugetat Noiembrie</t>
  </si>
  <si>
    <t>Realizat Noiembrie</t>
  </si>
  <si>
    <t>Bugetat Decembrie</t>
  </si>
  <si>
    <t>Realizat 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</si>
</sst>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;\-0;;@"/>
    <numFmt numFmtId="165" formatCode="0.0%"/>
    <numFmt numFmtId="166" formatCode="0_ ;\-0\ "/>
    <numFmt numFmtId="167" formatCode="_-* #,##0_-;\-* #,##0_-;_-* &quot;-&quot;??_-;_-@_-"/>
  </numFmts>
  <fonts count="1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5" fillId="0" borderId="0" xfId="1"/>
    <xf numFmtId="164" fontId="0" fillId="0" borderId="4" xfId="0" applyNumberForma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5" fontId="0" fillId="0" borderId="4" xfId="0" applyNumberFormat="1" applyBorder="1"/>
    <xf numFmtId="0" fontId="3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9" fontId="0" fillId="0" borderId="9" xfId="2" applyFont="1" applyBorder="1" applyAlignment="1">
      <alignment horizontal="center"/>
    </xf>
    <xf numFmtId="9" fontId="8" fillId="0" borderId="9" xfId="2" applyFont="1" applyBorder="1" applyAlignment="1">
      <alignment horizontal="center"/>
    </xf>
    <xf numFmtId="10" fontId="9" fillId="0" borderId="9" xfId="2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165" fontId="9" fillId="0" borderId="4" xfId="0" applyNumberFormat="1" applyFont="1" applyBorder="1"/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3" fontId="9" fillId="4" borderId="9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167" fontId="9" fillId="2" borderId="9" xfId="3" applyNumberFormat="1" applyFont="1" applyFill="1" applyBorder="1" applyAlignment="1">
      <alignment horizontal="center"/>
    </xf>
    <xf numFmtId="167" fontId="9" fillId="4" borderId="9" xfId="3" applyNumberFormat="1" applyFont="1" applyFill="1" applyBorder="1" applyAlignment="1">
      <alignment horizontal="center"/>
    </xf>
    <xf numFmtId="166" fontId="9" fillId="0" borderId="4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0" fontId="0" fillId="4" borderId="0" xfId="0" applyFill="1"/>
    <xf numFmtId="0" fontId="9" fillId="4" borderId="0" xfId="0" applyFont="1" applyFill="1"/>
    <xf numFmtId="0" fontId="2" fillId="0" borderId="3" xfId="0" applyFont="1" applyBorder="1" applyAlignment="1">
      <alignment horizontal="left"/>
    </xf>
    <xf numFmtId="0" fontId="9" fillId="0" borderId="0" xfId="0" applyFont="1"/>
    <xf numFmtId="0" fontId="0" fillId="0" borderId="4" xfId="0" applyBorder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0" fillId="2" borderId="0" xfId="0" applyFill="1"/>
    <xf numFmtId="0" fontId="12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13" fillId="0" borderId="0" xfId="0" applyFont="1"/>
    <xf numFmtId="10" fontId="9" fillId="4" borderId="4" xfId="2" applyNumberFormat="1" applyFont="1" applyFill="1" applyBorder="1" applyAlignment="1">
      <alignment horizontal="right"/>
    </xf>
    <xf numFmtId="10" fontId="9" fillId="2" borderId="4" xfId="2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4" fillId="5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urcash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C078-3F8A-A740-B9F9-D63A3FE624D9}">
  <dimension ref="B1:AO61"/>
  <sheetViews>
    <sheetView tabSelected="1" topLeftCell="A2" workbookViewId="0">
      <selection activeCell="K12" sqref="J12:K12"/>
    </sheetView>
  </sheetViews>
  <sheetFormatPr baseColWidth="10" defaultRowHeight="16" x14ac:dyDescent="0.2"/>
  <cols>
    <col min="2" max="2" width="34.6640625" customWidth="1"/>
    <col min="6" max="6" width="9.6640625" customWidth="1"/>
    <col min="7" max="7" width="10.1640625" customWidth="1"/>
    <col min="8" max="8" width="7.83203125" bestFit="1" customWidth="1"/>
    <col min="11" max="11" width="8.83203125" bestFit="1" customWidth="1"/>
    <col min="14" max="14" width="10" bestFit="1" customWidth="1"/>
    <col min="17" max="17" width="8.83203125" bestFit="1" customWidth="1"/>
    <col min="20" max="20" width="7" customWidth="1"/>
  </cols>
  <sheetData>
    <row r="1" spans="2:41" ht="31" x14ac:dyDescent="0.35">
      <c r="B1" s="8"/>
      <c r="C1" s="8"/>
      <c r="D1" s="8"/>
      <c r="E1" s="8"/>
      <c r="F1" s="8"/>
      <c r="G1" s="7"/>
      <c r="H1" s="8"/>
    </row>
    <row r="2" spans="2:41" ht="31" x14ac:dyDescent="0.35">
      <c r="B2" s="69" t="s">
        <v>47</v>
      </c>
      <c r="C2" s="69"/>
      <c r="D2" s="69"/>
      <c r="E2" s="69"/>
      <c r="F2" s="69"/>
      <c r="G2" s="69"/>
      <c r="H2" s="69"/>
      <c r="I2" s="70"/>
      <c r="J2" s="70"/>
      <c r="K2" s="70"/>
      <c r="L2" s="70"/>
      <c r="M2" s="70"/>
      <c r="N2" s="70"/>
      <c r="O2" s="70"/>
      <c r="P2" s="70"/>
    </row>
    <row r="3" spans="2:41" ht="17" thickBot="1" x14ac:dyDescent="0.25">
      <c r="B3" s="59" t="s">
        <v>7</v>
      </c>
      <c r="G3" s="12"/>
      <c r="H3" s="6"/>
    </row>
    <row r="4" spans="2:41" x14ac:dyDescent="0.2">
      <c r="B4" s="51" t="s">
        <v>38</v>
      </c>
      <c r="C4" s="52"/>
      <c r="D4" s="52"/>
      <c r="E4" s="52"/>
      <c r="F4" s="57" t="s">
        <v>48</v>
      </c>
      <c r="G4" s="57" t="s">
        <v>49</v>
      </c>
      <c r="H4" s="57" t="s">
        <v>12</v>
      </c>
      <c r="I4" s="62" t="s">
        <v>50</v>
      </c>
      <c r="J4" s="62" t="s">
        <v>51</v>
      </c>
      <c r="K4" s="67" t="s">
        <v>12</v>
      </c>
      <c r="L4" s="57" t="s">
        <v>52</v>
      </c>
      <c r="M4" s="57" t="s">
        <v>53</v>
      </c>
      <c r="N4" s="55" t="s">
        <v>12</v>
      </c>
      <c r="O4" s="62" t="s">
        <v>54</v>
      </c>
      <c r="P4" s="62" t="s">
        <v>56</v>
      </c>
      <c r="Q4" s="67" t="s">
        <v>12</v>
      </c>
      <c r="R4" s="57" t="s">
        <v>57</v>
      </c>
      <c r="S4" s="57" t="s">
        <v>55</v>
      </c>
      <c r="T4" s="64" t="s">
        <v>12</v>
      </c>
      <c r="U4" s="62" t="s">
        <v>58</v>
      </c>
      <c r="V4" s="62" t="s">
        <v>59</v>
      </c>
      <c r="W4" s="67" t="s">
        <v>12</v>
      </c>
      <c r="X4" s="57" t="s">
        <v>60</v>
      </c>
      <c r="Y4" s="57" t="s">
        <v>61</v>
      </c>
      <c r="Z4" s="57" t="s">
        <v>12</v>
      </c>
      <c r="AA4" s="62" t="s">
        <v>62</v>
      </c>
      <c r="AB4" s="62" t="s">
        <v>63</v>
      </c>
      <c r="AC4" s="67" t="s">
        <v>12</v>
      </c>
      <c r="AD4" s="57" t="s">
        <v>64</v>
      </c>
      <c r="AE4" s="57" t="s">
        <v>65</v>
      </c>
      <c r="AF4" s="55" t="s">
        <v>12</v>
      </c>
      <c r="AG4" s="62" t="s">
        <v>66</v>
      </c>
      <c r="AH4" s="62" t="s">
        <v>67</v>
      </c>
      <c r="AI4" s="67" t="s">
        <v>12</v>
      </c>
      <c r="AJ4" s="57" t="s">
        <v>68</v>
      </c>
      <c r="AK4" s="57" t="s">
        <v>69</v>
      </c>
      <c r="AL4" s="64" t="s">
        <v>12</v>
      </c>
      <c r="AM4" s="62" t="s">
        <v>70</v>
      </c>
      <c r="AN4" s="62" t="s">
        <v>71</v>
      </c>
      <c r="AO4" s="67" t="s">
        <v>12</v>
      </c>
    </row>
    <row r="5" spans="2:41" ht="17" customHeight="1" thickBot="1" x14ac:dyDescent="0.25">
      <c r="B5" s="53"/>
      <c r="C5" s="54"/>
      <c r="D5" s="54"/>
      <c r="E5" s="54"/>
      <c r="F5" s="58"/>
      <c r="G5" s="58"/>
      <c r="H5" s="66"/>
      <c r="I5" s="63"/>
      <c r="J5" s="63"/>
      <c r="K5" s="68"/>
      <c r="L5" s="58"/>
      <c r="M5" s="58"/>
      <c r="N5" s="56"/>
      <c r="O5" s="63"/>
      <c r="P5" s="63"/>
      <c r="Q5" s="68"/>
      <c r="R5" s="58"/>
      <c r="S5" s="58"/>
      <c r="T5" s="65"/>
      <c r="U5" s="63"/>
      <c r="V5" s="63"/>
      <c r="W5" s="68"/>
      <c r="X5" s="58"/>
      <c r="Y5" s="58"/>
      <c r="Z5" s="66"/>
      <c r="AA5" s="63"/>
      <c r="AB5" s="63"/>
      <c r="AC5" s="68"/>
      <c r="AD5" s="58"/>
      <c r="AE5" s="58"/>
      <c r="AF5" s="56"/>
      <c r="AG5" s="63"/>
      <c r="AH5" s="63"/>
      <c r="AI5" s="68"/>
      <c r="AJ5" s="58"/>
      <c r="AK5" s="58"/>
      <c r="AL5" s="65"/>
      <c r="AM5" s="63"/>
      <c r="AN5" s="63"/>
      <c r="AO5" s="68"/>
    </row>
    <row r="6" spans="2:41" ht="22" thickTop="1" x14ac:dyDescent="0.25">
      <c r="B6" s="10" t="s">
        <v>13</v>
      </c>
      <c r="C6" s="20"/>
      <c r="D6" s="20"/>
      <c r="E6" s="20"/>
      <c r="F6" s="21"/>
      <c r="G6" s="21"/>
      <c r="H6" s="27"/>
      <c r="I6" s="21"/>
      <c r="J6" s="21"/>
      <c r="K6" s="27"/>
      <c r="L6" s="21"/>
      <c r="M6" s="21"/>
      <c r="N6" s="27"/>
      <c r="O6" s="21"/>
      <c r="P6" s="21"/>
      <c r="Q6" s="27"/>
      <c r="R6" s="21"/>
      <c r="S6" s="21"/>
      <c r="T6" s="27"/>
      <c r="U6" s="21"/>
      <c r="V6" s="21"/>
      <c r="W6" s="27"/>
      <c r="X6" s="21"/>
      <c r="Y6" s="21"/>
      <c r="Z6" s="27"/>
      <c r="AA6" s="21"/>
      <c r="AB6" s="21"/>
      <c r="AC6" s="27"/>
      <c r="AD6" s="21"/>
      <c r="AE6" s="21"/>
      <c r="AF6" s="27"/>
      <c r="AG6" s="21"/>
      <c r="AH6" s="21"/>
      <c r="AI6" s="27"/>
      <c r="AJ6" s="21"/>
      <c r="AK6" s="21"/>
      <c r="AL6" s="27"/>
      <c r="AM6" s="21"/>
      <c r="AN6" s="21"/>
      <c r="AO6" s="27"/>
    </row>
    <row r="7" spans="2:41" x14ac:dyDescent="0.2">
      <c r="B7" s="1"/>
      <c r="F7" s="13"/>
      <c r="G7" s="13"/>
      <c r="H7" s="27"/>
      <c r="I7" s="13"/>
      <c r="J7" s="13"/>
      <c r="K7" s="27"/>
      <c r="L7" s="13"/>
      <c r="M7" s="13"/>
      <c r="N7" s="27"/>
      <c r="O7" s="13"/>
      <c r="P7" s="13"/>
      <c r="Q7" s="27"/>
      <c r="R7" s="13"/>
      <c r="S7" s="13"/>
      <c r="T7" s="27"/>
      <c r="U7" s="13"/>
      <c r="V7" s="13"/>
      <c r="W7" s="27"/>
      <c r="X7" s="13"/>
      <c r="Y7" s="13"/>
      <c r="Z7" s="27"/>
      <c r="AA7" s="13"/>
      <c r="AB7" s="13"/>
      <c r="AC7" s="27"/>
      <c r="AD7" s="13"/>
      <c r="AE7" s="13"/>
      <c r="AF7" s="27"/>
      <c r="AG7" s="13"/>
      <c r="AH7" s="13"/>
      <c r="AI7" s="27"/>
      <c r="AJ7" s="13"/>
      <c r="AK7" s="13"/>
      <c r="AL7" s="27"/>
      <c r="AM7" s="13"/>
      <c r="AN7" s="13"/>
      <c r="AO7" s="27"/>
    </row>
    <row r="8" spans="2:41" x14ac:dyDescent="0.2">
      <c r="B8" s="1" t="s">
        <v>40</v>
      </c>
      <c r="F8" s="19">
        <v>550000</v>
      </c>
      <c r="G8" s="19">
        <v>576777</v>
      </c>
      <c r="H8" s="28"/>
      <c r="I8" s="19">
        <v>550000</v>
      </c>
      <c r="J8" s="19">
        <v>345600</v>
      </c>
      <c r="K8" s="28"/>
      <c r="L8" s="19">
        <v>550000</v>
      </c>
      <c r="M8" s="19">
        <v>676599</v>
      </c>
      <c r="N8" s="28"/>
      <c r="O8" s="19">
        <v>550000</v>
      </c>
      <c r="P8" s="19"/>
      <c r="Q8" s="28"/>
      <c r="R8" s="19">
        <v>550000</v>
      </c>
      <c r="S8" s="19"/>
      <c r="T8" s="28"/>
      <c r="U8" s="19">
        <v>550000</v>
      </c>
      <c r="V8" s="19"/>
      <c r="W8" s="28"/>
      <c r="X8" s="19">
        <v>550000</v>
      </c>
      <c r="Y8" s="19"/>
      <c r="Z8" s="28"/>
      <c r="AA8" s="19">
        <v>550000</v>
      </c>
      <c r="AB8" s="19"/>
      <c r="AC8" s="28"/>
      <c r="AD8" s="19">
        <v>550000</v>
      </c>
      <c r="AE8" s="19"/>
      <c r="AF8" s="28"/>
      <c r="AG8" s="19">
        <v>550000</v>
      </c>
      <c r="AH8" s="19"/>
      <c r="AI8" s="28"/>
      <c r="AJ8" s="19">
        <v>550000</v>
      </c>
      <c r="AK8" s="19"/>
      <c r="AL8" s="28"/>
      <c r="AM8" s="19">
        <v>550000</v>
      </c>
      <c r="AN8" s="19"/>
      <c r="AO8" s="28"/>
    </row>
    <row r="9" spans="2:41" x14ac:dyDescent="0.2">
      <c r="B9" s="1" t="s">
        <v>39</v>
      </c>
      <c r="F9" s="19">
        <v>235000</v>
      </c>
      <c r="G9" s="19">
        <v>145666</v>
      </c>
      <c r="H9" s="28"/>
      <c r="I9" s="19">
        <v>235000</v>
      </c>
      <c r="J9" s="19">
        <v>118800</v>
      </c>
      <c r="K9" s="28"/>
      <c r="L9" s="19">
        <v>235000</v>
      </c>
      <c r="M9" s="19">
        <v>241000</v>
      </c>
      <c r="N9" s="28"/>
      <c r="O9" s="19">
        <v>235000</v>
      </c>
      <c r="P9" s="19"/>
      <c r="Q9" s="28"/>
      <c r="R9" s="19">
        <v>235000</v>
      </c>
      <c r="S9" s="19"/>
      <c r="T9" s="28"/>
      <c r="U9" s="19">
        <v>235000</v>
      </c>
      <c r="V9" s="19"/>
      <c r="W9" s="28"/>
      <c r="X9" s="19">
        <v>235000</v>
      </c>
      <c r="Y9" s="19"/>
      <c r="Z9" s="28"/>
      <c r="AA9" s="19">
        <v>235000</v>
      </c>
      <c r="AB9" s="19"/>
      <c r="AC9" s="28"/>
      <c r="AD9" s="19">
        <v>235000</v>
      </c>
      <c r="AE9" s="19"/>
      <c r="AF9" s="28"/>
      <c r="AG9" s="19">
        <v>235000</v>
      </c>
      <c r="AH9" s="19"/>
      <c r="AI9" s="28"/>
      <c r="AJ9" s="19">
        <v>235000</v>
      </c>
      <c r="AK9" s="19"/>
      <c r="AL9" s="28"/>
      <c r="AM9" s="19">
        <v>235000</v>
      </c>
      <c r="AN9" s="19"/>
      <c r="AO9" s="28"/>
    </row>
    <row r="10" spans="2:41" ht="19" x14ac:dyDescent="0.25">
      <c r="B10" s="34" t="s">
        <v>22</v>
      </c>
      <c r="C10" s="41"/>
      <c r="D10" s="42"/>
      <c r="E10" s="42"/>
      <c r="F10" s="32">
        <f>F8+F9</f>
        <v>785000</v>
      </c>
      <c r="G10" s="32">
        <f>G8+G9</f>
        <v>722443</v>
      </c>
      <c r="H10" s="60">
        <f>(G10-F10)/F10</f>
        <v>-7.9690445859872616E-2</v>
      </c>
      <c r="I10" s="32">
        <f>I8+I9</f>
        <v>785000</v>
      </c>
      <c r="J10" s="32">
        <f>J8+J9</f>
        <v>464400</v>
      </c>
      <c r="K10" s="60">
        <f>(J10-I10)/I10</f>
        <v>-0.40840764331210189</v>
      </c>
      <c r="L10" s="32">
        <f>L8+L9</f>
        <v>785000</v>
      </c>
      <c r="M10" s="32">
        <f>M8+M9</f>
        <v>917599</v>
      </c>
      <c r="N10" s="60">
        <f>(M10-L10)/L10</f>
        <v>0.16891592356687898</v>
      </c>
      <c r="O10" s="32">
        <f>O8+O9</f>
        <v>785000</v>
      </c>
      <c r="P10" s="32">
        <f>P8+P9</f>
        <v>0</v>
      </c>
      <c r="Q10" s="60">
        <f>(P10-O10)/O10</f>
        <v>-1</v>
      </c>
      <c r="R10" s="32">
        <f>R8+R9</f>
        <v>785000</v>
      </c>
      <c r="S10" s="32">
        <f>S8+S9</f>
        <v>0</v>
      </c>
      <c r="T10" s="60">
        <f>(S10-R10)/R10</f>
        <v>-1</v>
      </c>
      <c r="U10" s="32">
        <f>U8+U9</f>
        <v>785000</v>
      </c>
      <c r="V10" s="32">
        <f>V8+V9</f>
        <v>0</v>
      </c>
      <c r="W10" s="60">
        <f>(V10-U10)/U10</f>
        <v>-1</v>
      </c>
      <c r="X10" s="32">
        <f>X8+X9</f>
        <v>785000</v>
      </c>
      <c r="Y10" s="32">
        <f>Y8+Y9</f>
        <v>0</v>
      </c>
      <c r="Z10" s="60">
        <f>(Y10-X10)/X10</f>
        <v>-1</v>
      </c>
      <c r="AA10" s="32">
        <f>AA8+AA9</f>
        <v>785000</v>
      </c>
      <c r="AB10" s="32">
        <f>AB8+AB9</f>
        <v>0</v>
      </c>
      <c r="AC10" s="60">
        <f>(AB10-AA10)/AA10</f>
        <v>-1</v>
      </c>
      <c r="AD10" s="32">
        <f>AD8+AD9</f>
        <v>785000</v>
      </c>
      <c r="AE10" s="32">
        <f>AE8+AE9</f>
        <v>0</v>
      </c>
      <c r="AF10" s="60">
        <f>(AE10-AD10)/AD10</f>
        <v>-1</v>
      </c>
      <c r="AG10" s="32">
        <f>AG8+AG9</f>
        <v>785000</v>
      </c>
      <c r="AH10" s="32">
        <f>AH8+AH9</f>
        <v>0</v>
      </c>
      <c r="AI10" s="60">
        <f>(AH10-AG10)/AG10</f>
        <v>-1</v>
      </c>
      <c r="AJ10" s="32">
        <f>AJ8+AJ9</f>
        <v>785000</v>
      </c>
      <c r="AK10" s="32">
        <f>AK8+AK9</f>
        <v>0</v>
      </c>
      <c r="AL10" s="60">
        <f>(AK10-AJ10)/AJ10</f>
        <v>-1</v>
      </c>
      <c r="AM10" s="32">
        <f>AM8+AM9</f>
        <v>785000</v>
      </c>
      <c r="AN10" s="32">
        <f>AN8+AN9</f>
        <v>0</v>
      </c>
      <c r="AO10" s="60">
        <f>(AN10-AM10)/AM10</f>
        <v>-1</v>
      </c>
    </row>
    <row r="11" spans="2:41" x14ac:dyDescent="0.2">
      <c r="B11" s="43"/>
      <c r="D11" s="44"/>
      <c r="E11" s="44"/>
      <c r="F11" s="22"/>
      <c r="G11" s="22"/>
      <c r="H11" s="29"/>
      <c r="I11" s="22"/>
      <c r="J11" s="22"/>
      <c r="K11" s="29"/>
      <c r="L11" s="22"/>
      <c r="M11" s="22"/>
      <c r="N11" s="29"/>
      <c r="O11" s="22"/>
      <c r="P11" s="22"/>
      <c r="Q11" s="29"/>
      <c r="R11" s="22"/>
      <c r="S11" s="22"/>
      <c r="T11" s="29"/>
      <c r="U11" s="22"/>
      <c r="V11" s="22"/>
      <c r="W11" s="29"/>
      <c r="X11" s="22"/>
      <c r="Y11" s="22"/>
      <c r="Z11" s="29"/>
      <c r="AA11" s="22"/>
      <c r="AB11" s="22"/>
      <c r="AC11" s="29"/>
      <c r="AD11" s="22"/>
      <c r="AE11" s="22"/>
      <c r="AF11" s="29"/>
      <c r="AG11" s="22"/>
      <c r="AH11" s="22"/>
      <c r="AI11" s="29"/>
      <c r="AJ11" s="22"/>
      <c r="AK11" s="22"/>
      <c r="AL11" s="29"/>
      <c r="AM11" s="22"/>
      <c r="AN11" s="22"/>
      <c r="AO11" s="29"/>
    </row>
    <row r="12" spans="2:41" ht="19" x14ac:dyDescent="0.25">
      <c r="B12" s="24" t="s">
        <v>15</v>
      </c>
      <c r="F12" s="19"/>
      <c r="G12" s="19"/>
      <c r="H12" s="30"/>
      <c r="I12" s="19"/>
      <c r="J12" s="19"/>
      <c r="K12" s="30"/>
      <c r="L12" s="19"/>
      <c r="M12" s="19"/>
      <c r="N12" s="30"/>
      <c r="O12" s="19"/>
      <c r="P12" s="19"/>
      <c r="Q12" s="30"/>
      <c r="R12" s="19"/>
      <c r="S12" s="19"/>
      <c r="T12" s="30"/>
      <c r="U12" s="19"/>
      <c r="V12" s="19"/>
      <c r="W12" s="30"/>
      <c r="X12" s="19"/>
      <c r="Y12" s="19"/>
      <c r="Z12" s="30"/>
      <c r="AA12" s="19"/>
      <c r="AB12" s="19"/>
      <c r="AC12" s="30"/>
      <c r="AD12" s="19"/>
      <c r="AE12" s="19"/>
      <c r="AF12" s="30"/>
      <c r="AG12" s="19"/>
      <c r="AH12" s="19"/>
      <c r="AI12" s="30"/>
      <c r="AJ12" s="19"/>
      <c r="AK12" s="19"/>
      <c r="AL12" s="30"/>
      <c r="AM12" s="19"/>
      <c r="AN12" s="19"/>
      <c r="AO12" s="30"/>
    </row>
    <row r="13" spans="2:41" x14ac:dyDescent="0.2">
      <c r="B13" s="1" t="s">
        <v>14</v>
      </c>
      <c r="F13" s="19">
        <v>197760</v>
      </c>
      <c r="G13" s="19">
        <v>197760</v>
      </c>
      <c r="H13" s="30">
        <f>(G13-F13)/F13</f>
        <v>0</v>
      </c>
      <c r="I13" s="19">
        <v>197760</v>
      </c>
      <c r="J13" s="19">
        <v>197760</v>
      </c>
      <c r="K13" s="30">
        <f>(J13-I13)/I13</f>
        <v>0</v>
      </c>
      <c r="L13" s="19">
        <v>197760</v>
      </c>
      <c r="M13" s="19">
        <v>197760</v>
      </c>
      <c r="N13" s="30">
        <f>(M13-L13)/L13</f>
        <v>0</v>
      </c>
      <c r="O13" s="19">
        <v>197760</v>
      </c>
      <c r="P13" s="19"/>
      <c r="Q13" s="30">
        <f>(P13-O13)/O13</f>
        <v>-1</v>
      </c>
      <c r="R13" s="19">
        <v>197760</v>
      </c>
      <c r="S13" s="19"/>
      <c r="T13" s="30">
        <f>(S13-R13)/R13</f>
        <v>-1</v>
      </c>
      <c r="U13" s="19">
        <v>197760</v>
      </c>
      <c r="V13" s="19"/>
      <c r="W13" s="30">
        <f>(V13-U13)/U13</f>
        <v>-1</v>
      </c>
      <c r="X13" s="19">
        <v>197760</v>
      </c>
      <c r="Y13" s="19"/>
      <c r="Z13" s="30">
        <f>(Y13-X13)/X13</f>
        <v>-1</v>
      </c>
      <c r="AA13" s="19">
        <v>197760</v>
      </c>
      <c r="AB13" s="19"/>
      <c r="AC13" s="30">
        <f>(AB13-AA13)/AA13</f>
        <v>-1</v>
      </c>
      <c r="AD13" s="19">
        <v>197760</v>
      </c>
      <c r="AE13" s="19"/>
      <c r="AF13" s="30">
        <f>(AE13-AD13)/AD13</f>
        <v>-1</v>
      </c>
      <c r="AG13" s="19">
        <v>197760</v>
      </c>
      <c r="AH13" s="19"/>
      <c r="AI13" s="30">
        <f>(AH13-AG13)/AG13</f>
        <v>-1</v>
      </c>
      <c r="AJ13" s="19">
        <v>197760</v>
      </c>
      <c r="AK13" s="19"/>
      <c r="AL13" s="30">
        <f>(AK13-AJ13)/AJ13</f>
        <v>-1</v>
      </c>
      <c r="AM13" s="19">
        <v>197760</v>
      </c>
      <c r="AN13" s="19"/>
      <c r="AO13" s="30">
        <f>(AN13-AM13)/AM13</f>
        <v>-1</v>
      </c>
    </row>
    <row r="14" spans="2:41" x14ac:dyDescent="0.2">
      <c r="B14" s="1" t="s">
        <v>16</v>
      </c>
      <c r="F14" s="19">
        <v>53400</v>
      </c>
      <c r="G14" s="19">
        <v>53400</v>
      </c>
      <c r="H14" s="30">
        <f>(G14-F14)/F14</f>
        <v>0</v>
      </c>
      <c r="I14" s="19">
        <v>53400</v>
      </c>
      <c r="J14" s="19">
        <v>53400</v>
      </c>
      <c r="K14" s="30">
        <f>(J14-I14)/I14</f>
        <v>0</v>
      </c>
      <c r="L14" s="19">
        <v>53400</v>
      </c>
      <c r="M14" s="19">
        <v>53400</v>
      </c>
      <c r="N14" s="30">
        <f>(M14-L14)/L14</f>
        <v>0</v>
      </c>
      <c r="O14" s="19">
        <v>53400</v>
      </c>
      <c r="P14" s="19"/>
      <c r="Q14" s="30">
        <f>(P14-O14)/O14</f>
        <v>-1</v>
      </c>
      <c r="R14" s="19">
        <v>53400</v>
      </c>
      <c r="S14" s="19"/>
      <c r="T14" s="30">
        <f>(S14-R14)/R14</f>
        <v>-1</v>
      </c>
      <c r="U14" s="19">
        <v>53400</v>
      </c>
      <c r="V14" s="19"/>
      <c r="W14" s="30">
        <f>(V14-U14)/U14</f>
        <v>-1</v>
      </c>
      <c r="X14" s="19">
        <v>53400</v>
      </c>
      <c r="Y14" s="19"/>
      <c r="Z14" s="30">
        <f>(Y14-X14)/X14</f>
        <v>-1</v>
      </c>
      <c r="AA14" s="19">
        <v>53400</v>
      </c>
      <c r="AB14" s="19"/>
      <c r="AC14" s="30">
        <f>(AB14-AA14)/AA14</f>
        <v>-1</v>
      </c>
      <c r="AD14" s="19">
        <v>53400</v>
      </c>
      <c r="AE14" s="19"/>
      <c r="AF14" s="30">
        <f>(AE14-AD14)/AD14</f>
        <v>-1</v>
      </c>
      <c r="AG14" s="19">
        <v>53400</v>
      </c>
      <c r="AH14" s="19"/>
      <c r="AI14" s="30">
        <f>(AH14-AG14)/AG14</f>
        <v>-1</v>
      </c>
      <c r="AJ14" s="19">
        <v>53400</v>
      </c>
      <c r="AK14" s="19"/>
      <c r="AL14" s="30">
        <f>(AK14-AJ14)/AJ14</f>
        <v>-1</v>
      </c>
      <c r="AM14" s="19">
        <v>53400</v>
      </c>
      <c r="AN14" s="19"/>
      <c r="AO14" s="30">
        <f>(AN14-AM14)/AM14</f>
        <v>-1</v>
      </c>
    </row>
    <row r="15" spans="2:41" x14ac:dyDescent="0.2">
      <c r="B15" s="1" t="s">
        <v>10</v>
      </c>
      <c r="F15" s="19">
        <v>0</v>
      </c>
      <c r="G15" s="19">
        <v>0</v>
      </c>
      <c r="H15" s="30"/>
      <c r="I15" s="19">
        <v>0</v>
      </c>
      <c r="J15" s="19">
        <v>0</v>
      </c>
      <c r="K15" s="30"/>
      <c r="L15" s="19">
        <v>0</v>
      </c>
      <c r="M15" s="19">
        <v>0</v>
      </c>
      <c r="N15" s="30"/>
      <c r="O15" s="19">
        <v>0</v>
      </c>
      <c r="P15" s="19"/>
      <c r="Q15" s="30"/>
      <c r="R15" s="19">
        <v>0</v>
      </c>
      <c r="S15" s="19"/>
      <c r="T15" s="30"/>
      <c r="U15" s="19">
        <v>0</v>
      </c>
      <c r="V15" s="19"/>
      <c r="W15" s="30"/>
      <c r="X15" s="19">
        <v>0</v>
      </c>
      <c r="Y15" s="19"/>
      <c r="Z15" s="30"/>
      <c r="AA15" s="19">
        <v>0</v>
      </c>
      <c r="AB15" s="19"/>
      <c r="AC15" s="30"/>
      <c r="AD15" s="19">
        <v>0</v>
      </c>
      <c r="AE15" s="19"/>
      <c r="AF15" s="30"/>
      <c r="AG15" s="19">
        <v>0</v>
      </c>
      <c r="AH15" s="19"/>
      <c r="AI15" s="30"/>
      <c r="AJ15" s="19">
        <v>0</v>
      </c>
      <c r="AK15" s="19"/>
      <c r="AL15" s="30"/>
      <c r="AM15" s="19">
        <v>0</v>
      </c>
      <c r="AN15" s="19"/>
      <c r="AO15" s="30"/>
    </row>
    <row r="16" spans="2:41" ht="19" x14ac:dyDescent="0.25">
      <c r="B16" s="34" t="s">
        <v>23</v>
      </c>
      <c r="C16" s="42"/>
      <c r="D16" s="42"/>
      <c r="E16" s="42"/>
      <c r="F16" s="32">
        <f>SUM(F13:F15)</f>
        <v>251160</v>
      </c>
      <c r="G16" s="32">
        <f>SUM(G13:G15)</f>
        <v>251160</v>
      </c>
      <c r="H16" s="60">
        <f>(G16-F16)/F16</f>
        <v>0</v>
      </c>
      <c r="I16" s="32">
        <f>SUM(I13:I15)</f>
        <v>251160</v>
      </c>
      <c r="J16" s="32">
        <f>SUM(J13:J15)</f>
        <v>251160</v>
      </c>
      <c r="K16" s="60">
        <f>(J16-I16)/I16</f>
        <v>0</v>
      </c>
      <c r="L16" s="32">
        <f>SUM(L13:L15)</f>
        <v>251160</v>
      </c>
      <c r="M16" s="32">
        <f>SUM(M13:M15)</f>
        <v>251160</v>
      </c>
      <c r="N16" s="60">
        <f>(M16-L16)/L16</f>
        <v>0</v>
      </c>
      <c r="O16" s="32">
        <f>SUM(O13:O15)</f>
        <v>251160</v>
      </c>
      <c r="P16" s="32">
        <f>SUM(P13:P15)</f>
        <v>0</v>
      </c>
      <c r="Q16" s="60">
        <f>(P16-O16)/O16</f>
        <v>-1</v>
      </c>
      <c r="R16" s="32">
        <f>SUM(R13:R15)</f>
        <v>251160</v>
      </c>
      <c r="S16" s="32">
        <f>SUM(S13:S15)</f>
        <v>0</v>
      </c>
      <c r="T16" s="60">
        <f>(S16-R16)/R16</f>
        <v>-1</v>
      </c>
      <c r="U16" s="32">
        <f>SUM(U13:U15)</f>
        <v>251160</v>
      </c>
      <c r="V16" s="32">
        <f>SUM(V13:V15)</f>
        <v>0</v>
      </c>
      <c r="W16" s="60">
        <f>(V16-U16)/U16</f>
        <v>-1</v>
      </c>
      <c r="X16" s="32">
        <f>SUM(X13:X15)</f>
        <v>251160</v>
      </c>
      <c r="Y16" s="32">
        <f>SUM(Y13:Y15)</f>
        <v>0</v>
      </c>
      <c r="Z16" s="60">
        <f>(Y16-X16)/X16</f>
        <v>-1</v>
      </c>
      <c r="AA16" s="32">
        <f>SUM(AA13:AA15)</f>
        <v>251160</v>
      </c>
      <c r="AB16" s="32">
        <f>SUM(AB13:AB15)</f>
        <v>0</v>
      </c>
      <c r="AC16" s="60">
        <f>(AB16-AA16)/AA16</f>
        <v>-1</v>
      </c>
      <c r="AD16" s="32">
        <f>SUM(AD13:AD15)</f>
        <v>251160</v>
      </c>
      <c r="AE16" s="32">
        <f>SUM(AE13:AE15)</f>
        <v>0</v>
      </c>
      <c r="AF16" s="60">
        <f>(AE16-AD16)/AD16</f>
        <v>-1</v>
      </c>
      <c r="AG16" s="32">
        <f>SUM(AG13:AG15)</f>
        <v>251160</v>
      </c>
      <c r="AH16" s="32">
        <f>SUM(AH13:AH15)</f>
        <v>0</v>
      </c>
      <c r="AI16" s="60">
        <f>(AH16-AG16)/AG16</f>
        <v>-1</v>
      </c>
      <c r="AJ16" s="32">
        <f>SUM(AJ13:AJ15)</f>
        <v>251160</v>
      </c>
      <c r="AK16" s="32">
        <f>SUM(AK13:AK15)</f>
        <v>0</v>
      </c>
      <c r="AL16" s="60">
        <f>(AK16-AJ16)/AJ16</f>
        <v>-1</v>
      </c>
      <c r="AM16" s="32">
        <f>SUM(AM13:AM15)</f>
        <v>251160</v>
      </c>
      <c r="AN16" s="32">
        <f>SUM(AN13:AN15)</f>
        <v>0</v>
      </c>
      <c r="AO16" s="60">
        <f>(AN16-AM16)/AM16</f>
        <v>-1</v>
      </c>
    </row>
    <row r="17" spans="2:41" ht="19" x14ac:dyDescent="0.25">
      <c r="B17" s="26"/>
      <c r="C17" s="44"/>
      <c r="D17" s="44"/>
      <c r="E17" s="44"/>
      <c r="F17" s="22"/>
      <c r="G17" s="22"/>
      <c r="H17" s="31"/>
      <c r="I17" s="22"/>
      <c r="J17" s="22"/>
      <c r="K17" s="31"/>
      <c r="L17" s="22"/>
      <c r="M17" s="22"/>
      <c r="N17" s="31"/>
      <c r="O17" s="22"/>
      <c r="P17" s="22"/>
      <c r="Q17" s="31"/>
      <c r="R17" s="22"/>
      <c r="S17" s="22"/>
      <c r="T17" s="31"/>
      <c r="U17" s="22"/>
      <c r="V17" s="22"/>
      <c r="W17" s="31"/>
      <c r="X17" s="22"/>
      <c r="Y17" s="22"/>
      <c r="Z17" s="31"/>
      <c r="AA17" s="22"/>
      <c r="AB17" s="22"/>
      <c r="AC17" s="31"/>
      <c r="AD17" s="22"/>
      <c r="AE17" s="22"/>
      <c r="AF17" s="31"/>
      <c r="AG17" s="22"/>
      <c r="AH17" s="22"/>
      <c r="AI17" s="31"/>
      <c r="AJ17" s="22"/>
      <c r="AK17" s="22"/>
      <c r="AL17" s="31"/>
      <c r="AM17" s="22"/>
      <c r="AN17" s="22"/>
      <c r="AO17" s="31"/>
    </row>
    <row r="18" spans="2:41" ht="19" x14ac:dyDescent="0.25">
      <c r="B18" s="24" t="s">
        <v>17</v>
      </c>
      <c r="C18" s="44"/>
      <c r="D18" s="44"/>
      <c r="E18" s="44"/>
      <c r="F18" s="19"/>
      <c r="G18" s="19"/>
      <c r="H18" s="30"/>
      <c r="I18" s="19"/>
      <c r="J18" s="19"/>
      <c r="K18" s="30"/>
      <c r="L18" s="19"/>
      <c r="M18" s="19"/>
      <c r="N18" s="30"/>
      <c r="O18" s="19"/>
      <c r="P18" s="19"/>
      <c r="Q18" s="30"/>
      <c r="R18" s="19"/>
      <c r="S18" s="19"/>
      <c r="T18" s="30"/>
      <c r="U18" s="19"/>
      <c r="V18" s="19"/>
      <c r="W18" s="30"/>
      <c r="X18" s="19"/>
      <c r="Y18" s="19"/>
      <c r="Z18" s="30"/>
      <c r="AA18" s="19"/>
      <c r="AB18" s="19"/>
      <c r="AC18" s="30"/>
      <c r="AD18" s="19"/>
      <c r="AE18" s="19"/>
      <c r="AF18" s="30"/>
      <c r="AG18" s="19"/>
      <c r="AH18" s="19"/>
      <c r="AI18" s="30"/>
      <c r="AJ18" s="19"/>
      <c r="AK18" s="19"/>
      <c r="AL18" s="30"/>
      <c r="AM18" s="19"/>
      <c r="AN18" s="19"/>
      <c r="AO18" s="30"/>
    </row>
    <row r="19" spans="2:41" x14ac:dyDescent="0.2">
      <c r="B19" s="25" t="s">
        <v>44</v>
      </c>
      <c r="C19" s="44"/>
      <c r="D19" s="44"/>
      <c r="E19" s="44"/>
      <c r="F19" s="19">
        <f>5*1200*12</f>
        <v>72000</v>
      </c>
      <c r="G19" s="19">
        <f>5*1200*12</f>
        <v>72000</v>
      </c>
      <c r="H19" s="30">
        <f>(G19-F19)/F19</f>
        <v>0</v>
      </c>
      <c r="I19" s="19">
        <f>5*1200*12</f>
        <v>72000</v>
      </c>
      <c r="J19" s="19">
        <f>5*1200*12</f>
        <v>72000</v>
      </c>
      <c r="K19" s="30">
        <f>(J19-I19)/I19</f>
        <v>0</v>
      </c>
      <c r="L19" s="19">
        <f>5*1200*12</f>
        <v>72000</v>
      </c>
      <c r="M19" s="19">
        <f>5*1200*12</f>
        <v>72000</v>
      </c>
      <c r="N19" s="30">
        <f>(M19-L19)/L19</f>
        <v>0</v>
      </c>
      <c r="O19" s="19">
        <f>5*1200*12</f>
        <v>72000</v>
      </c>
      <c r="P19" s="19"/>
      <c r="Q19" s="30">
        <f>(P19-O19)/O19</f>
        <v>-1</v>
      </c>
      <c r="R19" s="19">
        <f>5*1200*12</f>
        <v>72000</v>
      </c>
      <c r="S19" s="19"/>
      <c r="T19" s="30">
        <f>(S19-R19)/R19</f>
        <v>-1</v>
      </c>
      <c r="U19" s="19">
        <f>5*1200*12</f>
        <v>72000</v>
      </c>
      <c r="V19" s="19"/>
      <c r="W19" s="30">
        <f>(V19-U19)/U19</f>
        <v>-1</v>
      </c>
      <c r="X19" s="19">
        <f>5*1200*12</f>
        <v>72000</v>
      </c>
      <c r="Y19" s="19"/>
      <c r="Z19" s="30">
        <f>(Y19-X19)/X19</f>
        <v>-1</v>
      </c>
      <c r="AA19" s="19">
        <f>5*1200*12</f>
        <v>72000</v>
      </c>
      <c r="AB19" s="19"/>
      <c r="AC19" s="30">
        <f>(AB19-AA19)/AA19</f>
        <v>-1</v>
      </c>
      <c r="AD19" s="19">
        <f>5*1200*12</f>
        <v>72000</v>
      </c>
      <c r="AE19" s="19"/>
      <c r="AF19" s="30">
        <f>(AE19-AD19)/AD19</f>
        <v>-1</v>
      </c>
      <c r="AG19" s="19">
        <f>5*1200*12</f>
        <v>72000</v>
      </c>
      <c r="AH19" s="19"/>
      <c r="AI19" s="30">
        <f>(AH19-AG19)/AG19</f>
        <v>-1</v>
      </c>
      <c r="AJ19" s="19">
        <f>5*1200*12</f>
        <v>72000</v>
      </c>
      <c r="AK19" s="19"/>
      <c r="AL19" s="30">
        <f>(AK19-AJ19)/AJ19</f>
        <v>-1</v>
      </c>
      <c r="AM19" s="19">
        <f>5*1200*12</f>
        <v>72000</v>
      </c>
      <c r="AN19" s="19"/>
      <c r="AO19" s="30">
        <f>(AN19-AM19)/AM19</f>
        <v>-1</v>
      </c>
    </row>
    <row r="20" spans="2:41" x14ac:dyDescent="0.2">
      <c r="B20" s="25" t="s">
        <v>45</v>
      </c>
      <c r="C20" s="44"/>
      <c r="D20" s="44"/>
      <c r="E20" s="44"/>
      <c r="F20" s="19">
        <v>18600</v>
      </c>
      <c r="G20" s="19">
        <v>18600</v>
      </c>
      <c r="H20" s="30">
        <f>(G20-F20)/F20</f>
        <v>0</v>
      </c>
      <c r="I20" s="19">
        <v>18600</v>
      </c>
      <c r="J20" s="19">
        <v>18600</v>
      </c>
      <c r="K20" s="30">
        <f>(J20-I20)/I20</f>
        <v>0</v>
      </c>
      <c r="L20" s="19">
        <v>18600</v>
      </c>
      <c r="M20" s="19">
        <v>18600</v>
      </c>
      <c r="N20" s="30">
        <f>(M20-L20)/L20</f>
        <v>0</v>
      </c>
      <c r="O20" s="19">
        <v>18600</v>
      </c>
      <c r="P20" s="19"/>
      <c r="Q20" s="30">
        <f>(P20-O20)/O20</f>
        <v>-1</v>
      </c>
      <c r="R20" s="19">
        <v>18600</v>
      </c>
      <c r="S20" s="19"/>
      <c r="T20" s="30">
        <f>(S20-R20)/R20</f>
        <v>-1</v>
      </c>
      <c r="U20" s="19">
        <v>18600</v>
      </c>
      <c r="V20" s="19"/>
      <c r="W20" s="30">
        <f>(V20-U20)/U20</f>
        <v>-1</v>
      </c>
      <c r="X20" s="19">
        <v>18600</v>
      </c>
      <c r="Y20" s="19"/>
      <c r="Z20" s="30">
        <f>(Y20-X20)/X20</f>
        <v>-1</v>
      </c>
      <c r="AA20" s="19">
        <v>18600</v>
      </c>
      <c r="AB20" s="19"/>
      <c r="AC20" s="30">
        <f>(AB20-AA20)/AA20</f>
        <v>-1</v>
      </c>
      <c r="AD20" s="19">
        <v>18600</v>
      </c>
      <c r="AE20" s="19"/>
      <c r="AF20" s="30">
        <f>(AE20-AD20)/AD20</f>
        <v>-1</v>
      </c>
      <c r="AG20" s="19">
        <v>18600</v>
      </c>
      <c r="AH20" s="19"/>
      <c r="AI20" s="30">
        <f>(AH20-AG20)/AG20</f>
        <v>-1</v>
      </c>
      <c r="AJ20" s="19">
        <v>18600</v>
      </c>
      <c r="AK20" s="19"/>
      <c r="AL20" s="30">
        <f>(AK20-AJ20)/AJ20</f>
        <v>-1</v>
      </c>
      <c r="AM20" s="19">
        <v>18600</v>
      </c>
      <c r="AN20" s="19"/>
      <c r="AO20" s="30">
        <f>(AN20-AM20)/AM20</f>
        <v>-1</v>
      </c>
    </row>
    <row r="21" spans="2:41" x14ac:dyDescent="0.2">
      <c r="B21" s="25" t="s">
        <v>46</v>
      </c>
      <c r="C21" s="44"/>
      <c r="D21" s="44"/>
      <c r="E21" s="44"/>
      <c r="F21" s="19">
        <f>4*600*12</f>
        <v>28800</v>
      </c>
      <c r="G21" s="19">
        <f>4*600*12</f>
        <v>28800</v>
      </c>
      <c r="H21" s="30">
        <f>(G21-F21)/F21</f>
        <v>0</v>
      </c>
      <c r="I21" s="19">
        <f>4*600*12</f>
        <v>28800</v>
      </c>
      <c r="J21" s="19">
        <f>4*600*12</f>
        <v>28800</v>
      </c>
      <c r="K21" s="30">
        <f>(J21-I21)/I21</f>
        <v>0</v>
      </c>
      <c r="L21" s="19">
        <f>4*600*12</f>
        <v>28800</v>
      </c>
      <c r="M21" s="19">
        <f>4*600*12</f>
        <v>28800</v>
      </c>
      <c r="N21" s="30">
        <f>(M21-L21)/L21</f>
        <v>0</v>
      </c>
      <c r="O21" s="19">
        <f>4*600*12</f>
        <v>28800</v>
      </c>
      <c r="P21" s="19"/>
      <c r="Q21" s="30">
        <f>(P21-O21)/O21</f>
        <v>-1</v>
      </c>
      <c r="R21" s="19">
        <f>4*600*12</f>
        <v>28800</v>
      </c>
      <c r="S21" s="19"/>
      <c r="T21" s="30">
        <f>(S21-R21)/R21</f>
        <v>-1</v>
      </c>
      <c r="U21" s="19">
        <f>4*600*12</f>
        <v>28800</v>
      </c>
      <c r="V21" s="19"/>
      <c r="W21" s="30">
        <f>(V21-U21)/U21</f>
        <v>-1</v>
      </c>
      <c r="X21" s="19">
        <f>4*600*12</f>
        <v>28800</v>
      </c>
      <c r="Y21" s="19"/>
      <c r="Z21" s="30">
        <f>(Y21-X21)/X21</f>
        <v>-1</v>
      </c>
      <c r="AA21" s="19">
        <f>4*600*12</f>
        <v>28800</v>
      </c>
      <c r="AB21" s="19"/>
      <c r="AC21" s="30">
        <f>(AB21-AA21)/AA21</f>
        <v>-1</v>
      </c>
      <c r="AD21" s="19">
        <f>4*600*12</f>
        <v>28800</v>
      </c>
      <c r="AE21" s="19"/>
      <c r="AF21" s="30">
        <f>(AE21-AD21)/AD21</f>
        <v>-1</v>
      </c>
      <c r="AG21" s="19">
        <f>4*600*12</f>
        <v>28800</v>
      </c>
      <c r="AH21" s="19"/>
      <c r="AI21" s="30">
        <f>(AH21-AG21)/AG21</f>
        <v>-1</v>
      </c>
      <c r="AJ21" s="19">
        <f>4*600*12</f>
        <v>28800</v>
      </c>
      <c r="AK21" s="19"/>
      <c r="AL21" s="30">
        <f>(AK21-AJ21)/AJ21</f>
        <v>-1</v>
      </c>
      <c r="AM21" s="19">
        <f>4*600*12</f>
        <v>28800</v>
      </c>
      <c r="AN21" s="19"/>
      <c r="AO21" s="30">
        <f>(AN21-AM21)/AM21</f>
        <v>-1</v>
      </c>
    </row>
    <row r="22" spans="2:41" ht="16" hidden="1" customHeight="1" x14ac:dyDescent="0.2">
      <c r="B22" s="25" t="s">
        <v>20</v>
      </c>
      <c r="C22" s="44"/>
      <c r="D22" s="44"/>
      <c r="E22" s="44"/>
      <c r="F22" s="19">
        <v>9200</v>
      </c>
      <c r="G22" s="19">
        <v>9200</v>
      </c>
      <c r="H22" s="30"/>
      <c r="I22" s="19">
        <v>9200</v>
      </c>
      <c r="J22" s="19">
        <v>9200</v>
      </c>
      <c r="K22" s="30"/>
      <c r="L22" s="19">
        <v>9200</v>
      </c>
      <c r="M22" s="19">
        <v>9200</v>
      </c>
      <c r="N22" s="30"/>
      <c r="O22" s="19">
        <v>9200</v>
      </c>
      <c r="P22" s="19"/>
      <c r="Q22" s="30"/>
      <c r="R22" s="19">
        <v>9200</v>
      </c>
      <c r="S22" s="19"/>
      <c r="T22" s="30"/>
      <c r="U22" s="19">
        <v>9200</v>
      </c>
      <c r="V22" s="19"/>
      <c r="W22" s="30"/>
      <c r="X22" s="19">
        <v>9200</v>
      </c>
      <c r="Y22" s="19"/>
      <c r="Z22" s="30"/>
      <c r="AA22" s="19">
        <v>9200</v>
      </c>
      <c r="AB22" s="19"/>
      <c r="AC22" s="30"/>
      <c r="AD22" s="19">
        <v>9200</v>
      </c>
      <c r="AE22" s="19"/>
      <c r="AF22" s="30"/>
      <c r="AG22" s="19">
        <v>9200</v>
      </c>
      <c r="AH22" s="19"/>
      <c r="AI22" s="30"/>
      <c r="AJ22" s="19">
        <v>9200</v>
      </c>
      <c r="AK22" s="19"/>
      <c r="AL22" s="30"/>
      <c r="AM22" s="19">
        <v>9200</v>
      </c>
      <c r="AN22" s="19"/>
      <c r="AO22" s="30"/>
    </row>
    <row r="23" spans="2:41" x14ac:dyDescent="0.2">
      <c r="B23" s="25" t="s">
        <v>21</v>
      </c>
      <c r="F23" s="19">
        <v>2100</v>
      </c>
      <c r="G23" s="19">
        <v>2100</v>
      </c>
      <c r="H23" s="45"/>
      <c r="I23" s="19">
        <v>2100</v>
      </c>
      <c r="J23" s="19">
        <v>2100</v>
      </c>
      <c r="K23" s="45"/>
      <c r="L23" s="19">
        <v>2100</v>
      </c>
      <c r="M23" s="19">
        <v>2100</v>
      </c>
      <c r="N23" s="45"/>
      <c r="O23" s="19">
        <v>2100</v>
      </c>
      <c r="P23" s="19"/>
      <c r="Q23" s="45"/>
      <c r="R23" s="19">
        <v>2100</v>
      </c>
      <c r="S23" s="19"/>
      <c r="T23" s="45"/>
      <c r="U23" s="19">
        <v>2100</v>
      </c>
      <c r="V23" s="19"/>
      <c r="W23" s="45"/>
      <c r="X23" s="19">
        <v>2100</v>
      </c>
      <c r="Y23" s="19"/>
      <c r="Z23" s="45"/>
      <c r="AA23" s="19">
        <v>2100</v>
      </c>
      <c r="AB23" s="19"/>
      <c r="AC23" s="45"/>
      <c r="AD23" s="19">
        <v>2100</v>
      </c>
      <c r="AE23" s="19"/>
      <c r="AF23" s="45"/>
      <c r="AG23" s="19">
        <v>2100</v>
      </c>
      <c r="AH23" s="19"/>
      <c r="AI23" s="45"/>
      <c r="AJ23" s="19">
        <v>2100</v>
      </c>
      <c r="AK23" s="19"/>
      <c r="AL23" s="45"/>
      <c r="AM23" s="19">
        <v>2100</v>
      </c>
      <c r="AN23" s="19"/>
      <c r="AO23" s="45"/>
    </row>
    <row r="24" spans="2:41" x14ac:dyDescent="0.2">
      <c r="B24" s="25" t="s">
        <v>19</v>
      </c>
      <c r="C24" s="44"/>
      <c r="D24" s="44"/>
      <c r="E24" s="44"/>
      <c r="F24" s="19">
        <v>38760</v>
      </c>
      <c r="G24" s="19">
        <v>38760</v>
      </c>
      <c r="H24" s="9"/>
      <c r="I24" s="19">
        <v>38760</v>
      </c>
      <c r="J24" s="19">
        <v>38760</v>
      </c>
      <c r="K24" s="9"/>
      <c r="L24" s="19">
        <v>38760</v>
      </c>
      <c r="M24" s="19">
        <v>38760</v>
      </c>
      <c r="N24" s="9"/>
      <c r="O24" s="19">
        <v>38760</v>
      </c>
      <c r="P24" s="19"/>
      <c r="Q24" s="9"/>
      <c r="R24" s="19">
        <v>38760</v>
      </c>
      <c r="S24" s="19"/>
      <c r="T24" s="9"/>
      <c r="U24" s="19">
        <v>38760</v>
      </c>
      <c r="V24" s="19"/>
      <c r="W24" s="9"/>
      <c r="X24" s="19">
        <v>38760</v>
      </c>
      <c r="Y24" s="19"/>
      <c r="Z24" s="9"/>
      <c r="AA24" s="19">
        <v>38760</v>
      </c>
      <c r="AB24" s="19"/>
      <c r="AC24" s="9"/>
      <c r="AD24" s="19">
        <v>38760</v>
      </c>
      <c r="AE24" s="19"/>
      <c r="AF24" s="9"/>
      <c r="AG24" s="19">
        <v>38760</v>
      </c>
      <c r="AH24" s="19"/>
      <c r="AI24" s="9"/>
      <c r="AJ24" s="19">
        <v>38760</v>
      </c>
      <c r="AK24" s="19"/>
      <c r="AL24" s="9"/>
      <c r="AM24" s="19">
        <v>38760</v>
      </c>
      <c r="AN24" s="19"/>
      <c r="AO24" s="9"/>
    </row>
    <row r="25" spans="2:41" x14ac:dyDescent="0.2">
      <c r="B25" s="25" t="s">
        <v>18</v>
      </c>
      <c r="C25" s="44"/>
      <c r="D25" s="44"/>
      <c r="E25" s="44"/>
      <c r="F25" s="19">
        <v>74640</v>
      </c>
      <c r="G25" s="19">
        <v>74640</v>
      </c>
      <c r="H25" s="23"/>
      <c r="I25" s="19">
        <v>74640</v>
      </c>
      <c r="J25" s="19">
        <v>74640</v>
      </c>
      <c r="K25" s="23"/>
      <c r="L25" s="19">
        <v>74640</v>
      </c>
      <c r="M25" s="19">
        <v>74640</v>
      </c>
      <c r="N25" s="23"/>
      <c r="O25" s="19">
        <v>74640</v>
      </c>
      <c r="P25" s="19"/>
      <c r="Q25" s="23"/>
      <c r="R25" s="19">
        <v>74640</v>
      </c>
      <c r="S25" s="19"/>
      <c r="T25" s="23"/>
      <c r="U25" s="19">
        <v>74640</v>
      </c>
      <c r="V25" s="19"/>
      <c r="W25" s="23"/>
      <c r="X25" s="19">
        <v>74640</v>
      </c>
      <c r="Y25" s="19"/>
      <c r="Z25" s="23"/>
      <c r="AA25" s="19">
        <v>74640</v>
      </c>
      <c r="AB25" s="19"/>
      <c r="AC25" s="23"/>
      <c r="AD25" s="19">
        <v>74640</v>
      </c>
      <c r="AE25" s="19"/>
      <c r="AF25" s="23"/>
      <c r="AG25" s="19">
        <v>74640</v>
      </c>
      <c r="AH25" s="19"/>
      <c r="AI25" s="23"/>
      <c r="AJ25" s="19">
        <v>74640</v>
      </c>
      <c r="AK25" s="19"/>
      <c r="AL25" s="23"/>
      <c r="AM25" s="19">
        <v>74640</v>
      </c>
      <c r="AN25" s="19"/>
      <c r="AO25" s="23"/>
    </row>
    <row r="26" spans="2:41" ht="19" x14ac:dyDescent="0.25">
      <c r="B26" s="34" t="s">
        <v>24</v>
      </c>
      <c r="C26" s="42"/>
      <c r="D26" s="42"/>
      <c r="E26" s="42"/>
      <c r="F26" s="32">
        <f>SUM(F19:F25)</f>
        <v>244100</v>
      </c>
      <c r="G26" s="32">
        <f>SUM(G19:G25)</f>
        <v>244100</v>
      </c>
      <c r="H26" s="60">
        <f>(G26-F26)/F26</f>
        <v>0</v>
      </c>
      <c r="I26" s="32">
        <f>SUM(I19:I25)</f>
        <v>244100</v>
      </c>
      <c r="J26" s="32">
        <f>SUM(J19:J25)</f>
        <v>244100</v>
      </c>
      <c r="K26" s="60">
        <f>(J26-I26)/I26</f>
        <v>0</v>
      </c>
      <c r="L26" s="32">
        <f>SUM(L19:L25)</f>
        <v>244100</v>
      </c>
      <c r="M26" s="32">
        <f>SUM(M19:M25)</f>
        <v>244100</v>
      </c>
      <c r="N26" s="60">
        <f>(M26-L26)/L26</f>
        <v>0</v>
      </c>
      <c r="O26" s="32">
        <f>SUM(O19:O25)</f>
        <v>244100</v>
      </c>
      <c r="P26" s="32">
        <f>SUM(P19:P25)</f>
        <v>0</v>
      </c>
      <c r="Q26" s="60">
        <f>(P26-O26)/O26</f>
        <v>-1</v>
      </c>
      <c r="R26" s="32">
        <f>SUM(R19:R25)</f>
        <v>244100</v>
      </c>
      <c r="S26" s="32">
        <f>SUM(S19:S25)</f>
        <v>0</v>
      </c>
      <c r="T26" s="60">
        <f>(S26-R26)/R26</f>
        <v>-1</v>
      </c>
      <c r="U26" s="32">
        <f>SUM(U19:U25)</f>
        <v>244100</v>
      </c>
      <c r="V26" s="32">
        <f>SUM(V19:V25)</f>
        <v>0</v>
      </c>
      <c r="W26" s="60">
        <f>(V26-U26)/U26</f>
        <v>-1</v>
      </c>
      <c r="X26" s="32">
        <f>SUM(X19:X25)</f>
        <v>244100</v>
      </c>
      <c r="Y26" s="32">
        <f>SUM(Y19:Y25)</f>
        <v>0</v>
      </c>
      <c r="Z26" s="60">
        <f>(Y26-X26)/X26</f>
        <v>-1</v>
      </c>
      <c r="AA26" s="32">
        <f>SUM(AA19:AA25)</f>
        <v>244100</v>
      </c>
      <c r="AB26" s="32">
        <f>SUM(AB19:AB25)</f>
        <v>0</v>
      </c>
      <c r="AC26" s="60">
        <f>(AB26-AA26)/AA26</f>
        <v>-1</v>
      </c>
      <c r="AD26" s="32">
        <f>SUM(AD19:AD25)</f>
        <v>244100</v>
      </c>
      <c r="AE26" s="32">
        <f>SUM(AE19:AE25)</f>
        <v>0</v>
      </c>
      <c r="AF26" s="60">
        <f>(AE26-AD26)/AD26</f>
        <v>-1</v>
      </c>
      <c r="AG26" s="32">
        <f>SUM(AG19:AG25)</f>
        <v>244100</v>
      </c>
      <c r="AH26" s="32">
        <f>SUM(AH19:AH25)</f>
        <v>0</v>
      </c>
      <c r="AI26" s="60">
        <f>(AH26-AG26)/AG26</f>
        <v>-1</v>
      </c>
      <c r="AJ26" s="32">
        <f>SUM(AJ19:AJ25)</f>
        <v>244100</v>
      </c>
      <c r="AK26" s="32">
        <f>SUM(AK19:AK25)</f>
        <v>0</v>
      </c>
      <c r="AL26" s="60">
        <f>(AK26-AJ26)/AJ26</f>
        <v>-1</v>
      </c>
      <c r="AM26" s="32">
        <f>SUM(AM19:AM25)</f>
        <v>244100</v>
      </c>
      <c r="AN26" s="32">
        <f>SUM(AN19:AN25)</f>
        <v>0</v>
      </c>
      <c r="AO26" s="60">
        <f>(AN26-AM26)/AM26</f>
        <v>-1</v>
      </c>
    </row>
    <row r="27" spans="2:41" ht="19" x14ac:dyDescent="0.25">
      <c r="B27" s="11"/>
      <c r="F27" s="19"/>
      <c r="G27" s="19"/>
      <c r="H27" s="9"/>
      <c r="I27" s="19"/>
      <c r="J27" s="19"/>
      <c r="K27" s="9"/>
      <c r="L27" s="19"/>
      <c r="M27" s="19"/>
      <c r="N27" s="9"/>
      <c r="O27" s="19"/>
      <c r="P27" s="19"/>
      <c r="Q27" s="9"/>
      <c r="R27" s="19"/>
      <c r="S27" s="19"/>
      <c r="T27" s="9"/>
      <c r="U27" s="19"/>
      <c r="V27" s="19"/>
      <c r="W27" s="9"/>
      <c r="X27" s="19"/>
      <c r="Y27" s="19"/>
      <c r="Z27" s="9"/>
      <c r="AA27" s="19"/>
      <c r="AB27" s="19"/>
      <c r="AC27" s="9"/>
      <c r="AD27" s="19"/>
      <c r="AE27" s="19"/>
      <c r="AF27" s="9"/>
      <c r="AG27" s="19"/>
      <c r="AH27" s="19"/>
      <c r="AI27" s="9"/>
      <c r="AJ27" s="19"/>
      <c r="AK27" s="19"/>
      <c r="AL27" s="9"/>
      <c r="AM27" s="19"/>
      <c r="AN27" s="19"/>
      <c r="AO27" s="9"/>
    </row>
    <row r="28" spans="2:41" ht="19" x14ac:dyDescent="0.25">
      <c r="B28" s="35" t="s">
        <v>25</v>
      </c>
      <c r="C28" s="46"/>
      <c r="D28" s="46"/>
      <c r="E28" s="46"/>
      <c r="F28" s="36">
        <f>F10-F16-F26</f>
        <v>289740</v>
      </c>
      <c r="G28" s="36">
        <f>G10-G16-G26</f>
        <v>227183</v>
      </c>
      <c r="H28" s="61">
        <f>(G28-F28)/F28</f>
        <v>-0.21590736522399392</v>
      </c>
      <c r="I28" s="36">
        <f>I10-I16-I26</f>
        <v>289740</v>
      </c>
      <c r="J28" s="36">
        <f>J10-J16-J26</f>
        <v>-30860</v>
      </c>
      <c r="K28" s="61">
        <f>(J28-I28)/I28</f>
        <v>-1.1065092841858217</v>
      </c>
      <c r="L28" s="36">
        <f>L10-L16-L26</f>
        <v>289740</v>
      </c>
      <c r="M28" s="36">
        <f>M10-M16-M26</f>
        <v>422339</v>
      </c>
      <c r="N28" s="61">
        <f>(M28-L28)/L28</f>
        <v>0.45764823634983087</v>
      </c>
      <c r="O28" s="36">
        <f>O10-O16-O26</f>
        <v>289740</v>
      </c>
      <c r="P28" s="36">
        <f>P10-P16-P26</f>
        <v>0</v>
      </c>
      <c r="Q28" s="61">
        <f>(P28-O28)/O28</f>
        <v>-1</v>
      </c>
      <c r="R28" s="36">
        <f>R10-R16-R26</f>
        <v>289740</v>
      </c>
      <c r="S28" s="36">
        <f>S10-S16-S26</f>
        <v>0</v>
      </c>
      <c r="T28" s="61">
        <f>(S28-R28)/R28</f>
        <v>-1</v>
      </c>
      <c r="U28" s="36">
        <f>U10-U16-U26</f>
        <v>289740</v>
      </c>
      <c r="V28" s="36">
        <f>V10-V16-V26</f>
        <v>0</v>
      </c>
      <c r="W28" s="61">
        <f>(V28-U28)/U28</f>
        <v>-1</v>
      </c>
      <c r="X28" s="36">
        <f>X10-X16-X26</f>
        <v>289740</v>
      </c>
      <c r="Y28" s="36">
        <f>Y10-Y16-Y26</f>
        <v>0</v>
      </c>
      <c r="Z28" s="61">
        <f>(Y28-X28)/X28</f>
        <v>-1</v>
      </c>
      <c r="AA28" s="36">
        <f>AA10-AA16-AA26</f>
        <v>289740</v>
      </c>
      <c r="AB28" s="36">
        <f>AB10-AB16-AB26</f>
        <v>0</v>
      </c>
      <c r="AC28" s="61">
        <f>(AB28-AA28)/AA28</f>
        <v>-1</v>
      </c>
      <c r="AD28" s="36">
        <f>AD10-AD16-AD26</f>
        <v>289740</v>
      </c>
      <c r="AE28" s="36">
        <f>AE10-AE16-AE26</f>
        <v>0</v>
      </c>
      <c r="AF28" s="61">
        <f>(AE28-AD28)/AD28</f>
        <v>-1</v>
      </c>
      <c r="AG28" s="36">
        <f>AG10-AG16-AG26</f>
        <v>289740</v>
      </c>
      <c r="AH28" s="36">
        <f>AH10-AH16-AH26</f>
        <v>0</v>
      </c>
      <c r="AI28" s="61">
        <f>(AH28-AG28)/AG28</f>
        <v>-1</v>
      </c>
      <c r="AJ28" s="36">
        <f>AJ10-AJ16-AJ26</f>
        <v>289740</v>
      </c>
      <c r="AK28" s="36">
        <f>AK10-AK16-AK26</f>
        <v>0</v>
      </c>
      <c r="AL28" s="61">
        <f>(AK28-AJ28)/AJ28</f>
        <v>-1</v>
      </c>
      <c r="AM28" s="36">
        <f>AM10-AM16-AM26</f>
        <v>289740</v>
      </c>
      <c r="AN28" s="36">
        <f>AN10-AN16-AN26</f>
        <v>0</v>
      </c>
      <c r="AO28" s="61">
        <f>(AN28-AM28)/AM28</f>
        <v>-1</v>
      </c>
    </row>
    <row r="29" spans="2:41" ht="19" x14ac:dyDescent="0.25">
      <c r="B29" s="10"/>
      <c r="C29" s="44"/>
      <c r="D29" s="44"/>
      <c r="E29" s="44"/>
      <c r="F29" s="22"/>
      <c r="G29" s="22"/>
      <c r="H29" s="23"/>
      <c r="I29" s="22"/>
      <c r="J29" s="22"/>
      <c r="K29" s="23"/>
      <c r="L29" s="22"/>
      <c r="M29" s="22"/>
      <c r="N29" s="23"/>
      <c r="O29" s="22"/>
      <c r="P29" s="22"/>
      <c r="Q29" s="23"/>
      <c r="R29" s="22"/>
      <c r="S29" s="22"/>
      <c r="T29" s="23"/>
      <c r="U29" s="22"/>
      <c r="V29" s="22"/>
      <c r="W29" s="23"/>
      <c r="X29" s="22"/>
      <c r="Y29" s="22"/>
      <c r="Z29" s="23"/>
      <c r="AA29" s="22"/>
      <c r="AB29" s="22"/>
      <c r="AC29" s="23"/>
      <c r="AD29" s="22"/>
      <c r="AE29" s="22"/>
      <c r="AF29" s="23"/>
      <c r="AG29" s="22"/>
      <c r="AH29" s="22"/>
      <c r="AI29" s="23"/>
      <c r="AJ29" s="22"/>
      <c r="AK29" s="22"/>
      <c r="AL29" s="23"/>
      <c r="AM29" s="22"/>
      <c r="AN29" s="22"/>
      <c r="AO29" s="23"/>
    </row>
    <row r="30" spans="2:41" ht="19" x14ac:dyDescent="0.25">
      <c r="B30" s="24" t="s">
        <v>26</v>
      </c>
      <c r="F30" s="19"/>
      <c r="G30" s="19"/>
      <c r="H30" s="5"/>
      <c r="I30" s="19"/>
      <c r="J30" s="19"/>
      <c r="K30" s="5"/>
      <c r="L30" s="19"/>
      <c r="M30" s="19"/>
      <c r="N30" s="5"/>
      <c r="O30" s="19"/>
      <c r="P30" s="19"/>
      <c r="Q30" s="5"/>
      <c r="R30" s="19"/>
      <c r="S30" s="19"/>
      <c r="T30" s="5"/>
      <c r="U30" s="19"/>
      <c r="V30" s="19"/>
      <c r="W30" s="5"/>
      <c r="X30" s="19"/>
      <c r="Y30" s="19"/>
      <c r="Z30" s="5"/>
      <c r="AA30" s="19"/>
      <c r="AB30" s="19"/>
      <c r="AC30" s="5"/>
      <c r="AD30" s="19"/>
      <c r="AE30" s="19"/>
      <c r="AF30" s="5"/>
      <c r="AG30" s="19"/>
      <c r="AH30" s="19"/>
      <c r="AI30" s="5"/>
      <c r="AJ30" s="19"/>
      <c r="AK30" s="19"/>
      <c r="AL30" s="5"/>
      <c r="AM30" s="19"/>
      <c r="AN30" s="19"/>
      <c r="AO30" s="5"/>
    </row>
    <row r="31" spans="2:41" x14ac:dyDescent="0.2">
      <c r="B31" s="1" t="s">
        <v>29</v>
      </c>
      <c r="F31" s="19">
        <v>29300</v>
      </c>
      <c r="G31" s="19">
        <v>29300</v>
      </c>
      <c r="H31" s="29"/>
      <c r="I31" s="19">
        <v>29300</v>
      </c>
      <c r="J31" s="19">
        <v>29300</v>
      </c>
      <c r="K31" s="29"/>
      <c r="L31" s="19">
        <v>29300</v>
      </c>
      <c r="M31" s="19">
        <v>29300</v>
      </c>
      <c r="N31" s="29"/>
      <c r="O31" s="19">
        <v>29300</v>
      </c>
      <c r="P31" s="19"/>
      <c r="Q31" s="29"/>
      <c r="R31" s="19">
        <v>29300</v>
      </c>
      <c r="S31" s="19"/>
      <c r="T31" s="29"/>
      <c r="U31" s="19">
        <v>29300</v>
      </c>
      <c r="V31" s="19"/>
      <c r="W31" s="29"/>
      <c r="X31" s="19">
        <v>29300</v>
      </c>
      <c r="Y31" s="19"/>
      <c r="Z31" s="29"/>
      <c r="AA31" s="19">
        <v>29300</v>
      </c>
      <c r="AB31" s="19"/>
      <c r="AC31" s="29"/>
      <c r="AD31" s="19">
        <v>29300</v>
      </c>
      <c r="AE31" s="19"/>
      <c r="AF31" s="29"/>
      <c r="AG31" s="19">
        <v>29300</v>
      </c>
      <c r="AH31" s="19"/>
      <c r="AI31" s="29"/>
      <c r="AJ31" s="19">
        <v>29300</v>
      </c>
      <c r="AK31" s="19"/>
      <c r="AL31" s="29"/>
      <c r="AM31" s="19">
        <v>29300</v>
      </c>
      <c r="AN31" s="19"/>
      <c r="AO31" s="29"/>
    </row>
    <row r="32" spans="2:41" x14ac:dyDescent="0.2">
      <c r="B32" s="1" t="s">
        <v>30</v>
      </c>
      <c r="F32" s="19">
        <v>12670</v>
      </c>
      <c r="G32" s="19">
        <v>12670</v>
      </c>
      <c r="H32" s="29"/>
      <c r="I32" s="19">
        <v>12670</v>
      </c>
      <c r="J32" s="19">
        <v>12670</v>
      </c>
      <c r="K32" s="29"/>
      <c r="L32" s="19">
        <v>12670</v>
      </c>
      <c r="M32" s="19">
        <v>12670</v>
      </c>
      <c r="N32" s="29"/>
      <c r="O32" s="19">
        <v>12670</v>
      </c>
      <c r="P32" s="19"/>
      <c r="Q32" s="29"/>
      <c r="R32" s="19">
        <v>12670</v>
      </c>
      <c r="S32" s="19"/>
      <c r="T32" s="29"/>
      <c r="U32" s="19">
        <v>12670</v>
      </c>
      <c r="V32" s="19"/>
      <c r="W32" s="29"/>
      <c r="X32" s="19">
        <v>12670</v>
      </c>
      <c r="Y32" s="19"/>
      <c r="Z32" s="29"/>
      <c r="AA32" s="19">
        <v>12670</v>
      </c>
      <c r="AB32" s="19"/>
      <c r="AC32" s="29"/>
      <c r="AD32" s="19">
        <v>12670</v>
      </c>
      <c r="AE32" s="19"/>
      <c r="AF32" s="29"/>
      <c r="AG32" s="19">
        <v>12670</v>
      </c>
      <c r="AH32" s="19"/>
      <c r="AI32" s="29"/>
      <c r="AJ32" s="19">
        <v>12670</v>
      </c>
      <c r="AK32" s="19"/>
      <c r="AL32" s="29"/>
      <c r="AM32" s="19">
        <v>12670</v>
      </c>
      <c r="AN32" s="19"/>
      <c r="AO32" s="29"/>
    </row>
    <row r="33" spans="2:41" x14ac:dyDescent="0.2">
      <c r="B33" s="1" t="s">
        <v>3</v>
      </c>
      <c r="F33" s="19">
        <v>45600</v>
      </c>
      <c r="G33" s="19">
        <v>45600</v>
      </c>
      <c r="H33" s="29"/>
      <c r="I33" s="19">
        <v>45600</v>
      </c>
      <c r="J33" s="19">
        <v>45600</v>
      </c>
      <c r="K33" s="29"/>
      <c r="L33" s="19">
        <v>45600</v>
      </c>
      <c r="M33" s="19">
        <v>45600</v>
      </c>
      <c r="N33" s="29"/>
      <c r="O33" s="19">
        <v>45600</v>
      </c>
      <c r="P33" s="19"/>
      <c r="Q33" s="29"/>
      <c r="R33" s="19">
        <v>45600</v>
      </c>
      <c r="S33" s="19"/>
      <c r="T33" s="29"/>
      <c r="U33" s="19">
        <v>45600</v>
      </c>
      <c r="V33" s="19"/>
      <c r="W33" s="29"/>
      <c r="X33" s="19">
        <v>45600</v>
      </c>
      <c r="Y33" s="19"/>
      <c r="Z33" s="29"/>
      <c r="AA33" s="19">
        <v>45600</v>
      </c>
      <c r="AB33" s="19"/>
      <c r="AC33" s="29"/>
      <c r="AD33" s="19">
        <v>45600</v>
      </c>
      <c r="AE33" s="19"/>
      <c r="AF33" s="29"/>
      <c r="AG33" s="19">
        <v>45600</v>
      </c>
      <c r="AH33" s="19"/>
      <c r="AI33" s="29"/>
      <c r="AJ33" s="19">
        <v>45600</v>
      </c>
      <c r="AK33" s="19"/>
      <c r="AL33" s="29"/>
      <c r="AM33" s="19">
        <v>45600</v>
      </c>
      <c r="AN33" s="19"/>
      <c r="AO33" s="29"/>
    </row>
    <row r="34" spans="2:41" x14ac:dyDescent="0.2">
      <c r="B34" s="1" t="s">
        <v>1</v>
      </c>
      <c r="F34" s="19">
        <v>3600</v>
      </c>
      <c r="G34" s="19">
        <v>3600</v>
      </c>
      <c r="H34" s="29"/>
      <c r="I34" s="19">
        <v>3600</v>
      </c>
      <c r="J34" s="19">
        <v>3600</v>
      </c>
      <c r="K34" s="29"/>
      <c r="L34" s="19">
        <v>3600</v>
      </c>
      <c r="M34" s="19">
        <v>3600</v>
      </c>
      <c r="N34" s="29"/>
      <c r="O34" s="19">
        <v>3600</v>
      </c>
      <c r="P34" s="19"/>
      <c r="Q34" s="29"/>
      <c r="R34" s="19">
        <v>3600</v>
      </c>
      <c r="S34" s="19"/>
      <c r="T34" s="29"/>
      <c r="U34" s="19">
        <v>3600</v>
      </c>
      <c r="V34" s="19"/>
      <c r="W34" s="29"/>
      <c r="X34" s="19">
        <v>3600</v>
      </c>
      <c r="Y34" s="19"/>
      <c r="Z34" s="29"/>
      <c r="AA34" s="19">
        <v>3600</v>
      </c>
      <c r="AB34" s="19"/>
      <c r="AC34" s="29"/>
      <c r="AD34" s="19">
        <v>3600</v>
      </c>
      <c r="AE34" s="19"/>
      <c r="AF34" s="29"/>
      <c r="AG34" s="19">
        <v>3600</v>
      </c>
      <c r="AH34" s="19"/>
      <c r="AI34" s="29"/>
      <c r="AJ34" s="19">
        <v>3600</v>
      </c>
      <c r="AK34" s="19"/>
      <c r="AL34" s="29"/>
      <c r="AM34" s="19">
        <v>3600</v>
      </c>
      <c r="AN34" s="19"/>
      <c r="AO34" s="29"/>
    </row>
    <row r="35" spans="2:41" x14ac:dyDescent="0.2">
      <c r="B35" s="1" t="s">
        <v>11</v>
      </c>
      <c r="F35" s="19">
        <v>2100</v>
      </c>
      <c r="G35" s="19">
        <v>2100</v>
      </c>
      <c r="H35" s="29"/>
      <c r="I35" s="19">
        <v>2100</v>
      </c>
      <c r="J35" s="19">
        <v>2100</v>
      </c>
      <c r="K35" s="29"/>
      <c r="L35" s="19">
        <v>2100</v>
      </c>
      <c r="M35" s="19">
        <v>2100</v>
      </c>
      <c r="N35" s="29"/>
      <c r="O35" s="19">
        <v>2100</v>
      </c>
      <c r="P35" s="19"/>
      <c r="Q35" s="29"/>
      <c r="R35" s="19">
        <v>2100</v>
      </c>
      <c r="S35" s="19"/>
      <c r="T35" s="29"/>
      <c r="U35" s="19">
        <v>2100</v>
      </c>
      <c r="V35" s="19"/>
      <c r="W35" s="29"/>
      <c r="X35" s="19">
        <v>2100</v>
      </c>
      <c r="Y35" s="19"/>
      <c r="Z35" s="29"/>
      <c r="AA35" s="19">
        <v>2100</v>
      </c>
      <c r="AB35" s="19"/>
      <c r="AC35" s="29"/>
      <c r="AD35" s="19">
        <v>2100</v>
      </c>
      <c r="AE35" s="19"/>
      <c r="AF35" s="29"/>
      <c r="AG35" s="19">
        <v>2100</v>
      </c>
      <c r="AH35" s="19"/>
      <c r="AI35" s="29"/>
      <c r="AJ35" s="19">
        <v>2100</v>
      </c>
      <c r="AK35" s="19"/>
      <c r="AL35" s="29"/>
      <c r="AM35" s="19">
        <v>2100</v>
      </c>
      <c r="AN35" s="19"/>
      <c r="AO35" s="29"/>
    </row>
    <row r="36" spans="2:41" x14ac:dyDescent="0.2">
      <c r="B36" s="1" t="s">
        <v>0</v>
      </c>
      <c r="F36" s="19"/>
      <c r="G36" s="19"/>
      <c r="H36" s="29"/>
      <c r="I36" s="19"/>
      <c r="J36" s="19"/>
      <c r="K36" s="29"/>
      <c r="L36" s="19"/>
      <c r="M36" s="19"/>
      <c r="N36" s="29"/>
      <c r="O36" s="19"/>
      <c r="P36" s="19"/>
      <c r="Q36" s="29"/>
      <c r="R36" s="19"/>
      <c r="S36" s="19"/>
      <c r="T36" s="29"/>
      <c r="U36" s="19"/>
      <c r="V36" s="19"/>
      <c r="W36" s="29"/>
      <c r="X36" s="19"/>
      <c r="Y36" s="19"/>
      <c r="Z36" s="29"/>
      <c r="AA36" s="19"/>
      <c r="AB36" s="19"/>
      <c r="AC36" s="29"/>
      <c r="AD36" s="19"/>
      <c r="AE36" s="19"/>
      <c r="AF36" s="29"/>
      <c r="AG36" s="19"/>
      <c r="AH36" s="19"/>
      <c r="AI36" s="29"/>
      <c r="AJ36" s="19"/>
      <c r="AK36" s="19"/>
      <c r="AL36" s="29"/>
      <c r="AM36" s="19"/>
      <c r="AN36" s="19"/>
      <c r="AO36" s="29"/>
    </row>
    <row r="37" spans="2:41" x14ac:dyDescent="0.2">
      <c r="B37" s="1" t="s">
        <v>8</v>
      </c>
      <c r="F37" s="19"/>
      <c r="G37" s="19"/>
      <c r="H37" s="39"/>
      <c r="I37" s="19"/>
      <c r="J37" s="19"/>
      <c r="K37" s="39"/>
      <c r="L37" s="19"/>
      <c r="M37" s="19"/>
      <c r="N37" s="39"/>
      <c r="O37" s="19"/>
      <c r="P37" s="19"/>
      <c r="Q37" s="39"/>
      <c r="R37" s="19"/>
      <c r="S37" s="19"/>
      <c r="T37" s="39"/>
      <c r="U37" s="19"/>
      <c r="V37" s="19"/>
      <c r="W37" s="39"/>
      <c r="X37" s="19"/>
      <c r="Y37" s="19"/>
      <c r="Z37" s="39"/>
      <c r="AA37" s="19"/>
      <c r="AB37" s="19"/>
      <c r="AC37" s="39"/>
      <c r="AD37" s="19"/>
      <c r="AE37" s="19"/>
      <c r="AF37" s="39"/>
      <c r="AG37" s="19"/>
      <c r="AH37" s="19"/>
      <c r="AI37" s="39"/>
      <c r="AJ37" s="19"/>
      <c r="AK37" s="19"/>
      <c r="AL37" s="39"/>
      <c r="AM37" s="19"/>
      <c r="AN37" s="19"/>
      <c r="AO37" s="39"/>
    </row>
    <row r="38" spans="2:41" x14ac:dyDescent="0.2">
      <c r="B38" s="1" t="s">
        <v>41</v>
      </c>
      <c r="F38" s="19">
        <v>12700</v>
      </c>
      <c r="G38" s="19">
        <v>12700</v>
      </c>
      <c r="H38" s="39"/>
      <c r="I38" s="19">
        <v>12700</v>
      </c>
      <c r="J38" s="19">
        <v>12700</v>
      </c>
      <c r="K38" s="39"/>
      <c r="L38" s="19">
        <v>12700</v>
      </c>
      <c r="M38" s="19">
        <v>12700</v>
      </c>
      <c r="N38" s="39"/>
      <c r="O38" s="19">
        <v>12700</v>
      </c>
      <c r="P38" s="19"/>
      <c r="Q38" s="39"/>
      <c r="R38" s="19">
        <v>12700</v>
      </c>
      <c r="S38" s="19"/>
      <c r="T38" s="39"/>
      <c r="U38" s="19">
        <v>12700</v>
      </c>
      <c r="V38" s="19"/>
      <c r="W38" s="39"/>
      <c r="X38" s="19">
        <v>12700</v>
      </c>
      <c r="Y38" s="19"/>
      <c r="Z38" s="39"/>
      <c r="AA38" s="19">
        <v>12700</v>
      </c>
      <c r="AB38" s="19"/>
      <c r="AC38" s="39"/>
      <c r="AD38" s="19">
        <v>12700</v>
      </c>
      <c r="AE38" s="19"/>
      <c r="AF38" s="39"/>
      <c r="AG38" s="19">
        <v>12700</v>
      </c>
      <c r="AH38" s="19"/>
      <c r="AI38" s="39"/>
      <c r="AJ38" s="19">
        <v>12700</v>
      </c>
      <c r="AK38" s="19"/>
      <c r="AL38" s="39"/>
      <c r="AM38" s="19">
        <v>12700</v>
      </c>
      <c r="AN38" s="19"/>
      <c r="AO38" s="39"/>
    </row>
    <row r="39" spans="2:41" x14ac:dyDescent="0.2">
      <c r="B39" s="1" t="s">
        <v>2</v>
      </c>
      <c r="F39" s="19"/>
      <c r="G39" s="19"/>
      <c r="H39" s="39"/>
      <c r="I39" s="19"/>
      <c r="J39" s="19"/>
      <c r="K39" s="39"/>
      <c r="L39" s="19"/>
      <c r="M39" s="19"/>
      <c r="N39" s="39"/>
      <c r="O39" s="19"/>
      <c r="P39" s="19"/>
      <c r="Q39" s="39"/>
      <c r="R39" s="19"/>
      <c r="S39" s="19"/>
      <c r="T39" s="39"/>
      <c r="U39" s="19"/>
      <c r="V39" s="19"/>
      <c r="W39" s="39"/>
      <c r="X39" s="19"/>
      <c r="Y39" s="19"/>
      <c r="Z39" s="39"/>
      <c r="AA39" s="19"/>
      <c r="AB39" s="19"/>
      <c r="AC39" s="39"/>
      <c r="AD39" s="19"/>
      <c r="AE39" s="19"/>
      <c r="AF39" s="39"/>
      <c r="AG39" s="19"/>
      <c r="AH39" s="19"/>
      <c r="AI39" s="39"/>
      <c r="AJ39" s="19"/>
      <c r="AK39" s="19"/>
      <c r="AL39" s="39"/>
      <c r="AM39" s="19"/>
      <c r="AN39" s="19"/>
      <c r="AO39" s="39"/>
    </row>
    <row r="40" spans="2:41" x14ac:dyDescent="0.2">
      <c r="B40" s="1" t="s">
        <v>4</v>
      </c>
      <c r="F40" s="19"/>
      <c r="G40" s="19"/>
      <c r="H40" s="39"/>
      <c r="I40" s="19"/>
      <c r="J40" s="19"/>
      <c r="K40" s="39"/>
      <c r="L40" s="19"/>
      <c r="M40" s="19"/>
      <c r="N40" s="39"/>
      <c r="O40" s="19"/>
      <c r="P40" s="19"/>
      <c r="Q40" s="39"/>
      <c r="R40" s="19"/>
      <c r="S40" s="19"/>
      <c r="T40" s="39"/>
      <c r="U40" s="19"/>
      <c r="V40" s="19"/>
      <c r="W40" s="39"/>
      <c r="X40" s="19"/>
      <c r="Y40" s="19"/>
      <c r="Z40" s="39"/>
      <c r="AA40" s="19"/>
      <c r="AB40" s="19"/>
      <c r="AC40" s="39"/>
      <c r="AD40" s="19"/>
      <c r="AE40" s="19"/>
      <c r="AF40" s="39"/>
      <c r="AG40" s="19"/>
      <c r="AH40" s="19"/>
      <c r="AI40" s="39"/>
      <c r="AJ40" s="19"/>
      <c r="AK40" s="19"/>
      <c r="AL40" s="39"/>
      <c r="AM40" s="19"/>
      <c r="AN40" s="19"/>
      <c r="AO40" s="39"/>
    </row>
    <row r="41" spans="2:41" x14ac:dyDescent="0.2">
      <c r="B41" s="1" t="s">
        <v>28</v>
      </c>
      <c r="F41" s="19">
        <v>11400</v>
      </c>
      <c r="G41" s="19">
        <v>11400</v>
      </c>
      <c r="H41" s="39"/>
      <c r="I41" s="19">
        <v>11400</v>
      </c>
      <c r="J41" s="19">
        <v>11400</v>
      </c>
      <c r="K41" s="39"/>
      <c r="L41" s="19">
        <v>11400</v>
      </c>
      <c r="M41" s="19">
        <v>11400</v>
      </c>
      <c r="N41" s="39"/>
      <c r="O41" s="19">
        <v>11400</v>
      </c>
      <c r="P41" s="19"/>
      <c r="Q41" s="39"/>
      <c r="R41" s="19">
        <v>11400</v>
      </c>
      <c r="S41" s="19"/>
      <c r="T41" s="39"/>
      <c r="U41" s="19">
        <v>11400</v>
      </c>
      <c r="V41" s="19"/>
      <c r="W41" s="39"/>
      <c r="X41" s="19">
        <v>11400</v>
      </c>
      <c r="Y41" s="19"/>
      <c r="Z41" s="39"/>
      <c r="AA41" s="19">
        <v>11400</v>
      </c>
      <c r="AB41" s="19"/>
      <c r="AC41" s="39"/>
      <c r="AD41" s="19">
        <v>11400</v>
      </c>
      <c r="AE41" s="19"/>
      <c r="AF41" s="39"/>
      <c r="AG41" s="19">
        <v>11400</v>
      </c>
      <c r="AH41" s="19"/>
      <c r="AI41" s="39"/>
      <c r="AJ41" s="19">
        <v>11400</v>
      </c>
      <c r="AK41" s="19"/>
      <c r="AL41" s="39"/>
      <c r="AM41" s="19">
        <v>11400</v>
      </c>
      <c r="AN41" s="19"/>
      <c r="AO41" s="39"/>
    </row>
    <row r="42" spans="2:41" x14ac:dyDescent="0.2">
      <c r="B42" s="1" t="s">
        <v>27</v>
      </c>
      <c r="F42" s="19">
        <v>0</v>
      </c>
      <c r="G42" s="19">
        <v>0</v>
      </c>
      <c r="H42" s="39"/>
      <c r="I42" s="19">
        <v>0</v>
      </c>
      <c r="J42" s="19">
        <v>0</v>
      </c>
      <c r="K42" s="39"/>
      <c r="L42" s="19">
        <v>0</v>
      </c>
      <c r="M42" s="19">
        <v>0</v>
      </c>
      <c r="N42" s="39"/>
      <c r="O42" s="19">
        <v>0</v>
      </c>
      <c r="P42" s="19"/>
      <c r="Q42" s="39"/>
      <c r="R42" s="19">
        <v>0</v>
      </c>
      <c r="S42" s="19"/>
      <c r="T42" s="39"/>
      <c r="U42" s="19">
        <v>0</v>
      </c>
      <c r="V42" s="19"/>
      <c r="W42" s="39"/>
      <c r="X42" s="19">
        <v>0</v>
      </c>
      <c r="Y42" s="19"/>
      <c r="Z42" s="39"/>
      <c r="AA42" s="19">
        <v>0</v>
      </c>
      <c r="AB42" s="19"/>
      <c r="AC42" s="39"/>
      <c r="AD42" s="19">
        <v>0</v>
      </c>
      <c r="AE42" s="19"/>
      <c r="AF42" s="39"/>
      <c r="AG42" s="19">
        <v>0</v>
      </c>
      <c r="AH42" s="19"/>
      <c r="AI42" s="39"/>
      <c r="AJ42" s="19">
        <v>0</v>
      </c>
      <c r="AK42" s="19"/>
      <c r="AL42" s="39"/>
      <c r="AM42" s="19">
        <v>0</v>
      </c>
      <c r="AN42" s="19"/>
      <c r="AO42" s="39"/>
    </row>
    <row r="43" spans="2:41" x14ac:dyDescent="0.2">
      <c r="B43" s="1" t="s">
        <v>31</v>
      </c>
      <c r="F43" s="19"/>
      <c r="G43" s="19"/>
      <c r="H43" s="39"/>
      <c r="I43" s="19"/>
      <c r="J43" s="19"/>
      <c r="K43" s="39"/>
      <c r="L43" s="19"/>
      <c r="M43" s="19"/>
      <c r="N43" s="39"/>
      <c r="O43" s="19"/>
      <c r="P43" s="19"/>
      <c r="Q43" s="39"/>
      <c r="R43" s="19"/>
      <c r="S43" s="19"/>
      <c r="T43" s="39"/>
      <c r="U43" s="19"/>
      <c r="V43" s="19"/>
      <c r="W43" s="39"/>
      <c r="X43" s="19"/>
      <c r="Y43" s="19"/>
      <c r="Z43" s="39"/>
      <c r="AA43" s="19"/>
      <c r="AB43" s="19"/>
      <c r="AC43" s="39"/>
      <c r="AD43" s="19"/>
      <c r="AE43" s="19"/>
      <c r="AF43" s="39"/>
      <c r="AG43" s="19"/>
      <c r="AH43" s="19"/>
      <c r="AI43" s="39"/>
      <c r="AJ43" s="19"/>
      <c r="AK43" s="19"/>
      <c r="AL43" s="39"/>
      <c r="AM43" s="19"/>
      <c r="AN43" s="19"/>
      <c r="AO43" s="39"/>
    </row>
    <row r="44" spans="2:41" ht="19" x14ac:dyDescent="0.25">
      <c r="B44" s="33" t="s">
        <v>32</v>
      </c>
      <c r="C44" s="41"/>
      <c r="D44" s="41"/>
      <c r="E44" s="41"/>
      <c r="F44" s="38">
        <f>SUM(F30:F43)</f>
        <v>117370</v>
      </c>
      <c r="G44" s="38">
        <f>SUM(G30:G43)</f>
        <v>117370</v>
      </c>
      <c r="H44" s="60">
        <f>(G44-F44)/F44</f>
        <v>0</v>
      </c>
      <c r="I44" s="38">
        <f>SUM(I30:I43)</f>
        <v>117370</v>
      </c>
      <c r="J44" s="38">
        <f>SUM(J30:J43)</f>
        <v>117370</v>
      </c>
      <c r="K44" s="60">
        <f>(J44-I44)/I44</f>
        <v>0</v>
      </c>
      <c r="L44" s="38">
        <f>SUM(L30:L43)</f>
        <v>117370</v>
      </c>
      <c r="M44" s="38">
        <f>SUM(M30:M43)</f>
        <v>117370</v>
      </c>
      <c r="N44" s="60">
        <f>(M44-L44)/L44</f>
        <v>0</v>
      </c>
      <c r="O44" s="38">
        <f>SUM(O30:O43)</f>
        <v>117370</v>
      </c>
      <c r="P44" s="38">
        <f>SUM(P30:P43)</f>
        <v>0</v>
      </c>
      <c r="Q44" s="60">
        <f>(P44-O44)/O44</f>
        <v>-1</v>
      </c>
      <c r="R44" s="38">
        <f>SUM(R30:R43)</f>
        <v>117370</v>
      </c>
      <c r="S44" s="38">
        <f>SUM(S30:S43)</f>
        <v>0</v>
      </c>
      <c r="T44" s="60">
        <f>(S44-R44)/R44</f>
        <v>-1</v>
      </c>
      <c r="U44" s="38">
        <f>SUM(U30:U43)</f>
        <v>117370</v>
      </c>
      <c r="V44" s="38">
        <f>SUM(V30:V43)</f>
        <v>0</v>
      </c>
      <c r="W44" s="60">
        <f>(V44-U44)/U44</f>
        <v>-1</v>
      </c>
      <c r="X44" s="38">
        <f>SUM(X30:X43)</f>
        <v>117370</v>
      </c>
      <c r="Y44" s="38">
        <f>SUM(Y30:Y43)</f>
        <v>0</v>
      </c>
      <c r="Z44" s="60">
        <f>(Y44-X44)/X44</f>
        <v>-1</v>
      </c>
      <c r="AA44" s="38">
        <f>SUM(AA30:AA43)</f>
        <v>117370</v>
      </c>
      <c r="AB44" s="38">
        <f>SUM(AB30:AB43)</f>
        <v>0</v>
      </c>
      <c r="AC44" s="60">
        <f>(AB44-AA44)/AA44</f>
        <v>-1</v>
      </c>
      <c r="AD44" s="38">
        <f>SUM(AD30:AD43)</f>
        <v>117370</v>
      </c>
      <c r="AE44" s="38">
        <f>SUM(AE30:AE43)</f>
        <v>0</v>
      </c>
      <c r="AF44" s="60">
        <f>(AE44-AD44)/AD44</f>
        <v>-1</v>
      </c>
      <c r="AG44" s="38">
        <f>SUM(AG30:AG43)</f>
        <v>117370</v>
      </c>
      <c r="AH44" s="38">
        <f>SUM(AH30:AH43)</f>
        <v>0</v>
      </c>
      <c r="AI44" s="60">
        <f>(AH44-AG44)/AG44</f>
        <v>-1</v>
      </c>
      <c r="AJ44" s="38">
        <f>SUM(AJ30:AJ43)</f>
        <v>117370</v>
      </c>
      <c r="AK44" s="38">
        <f>SUM(AK30:AK43)</f>
        <v>0</v>
      </c>
      <c r="AL44" s="60">
        <f>(AK44-AJ44)/AJ44</f>
        <v>-1</v>
      </c>
      <c r="AM44" s="38">
        <f>SUM(AM30:AM43)</f>
        <v>117370</v>
      </c>
      <c r="AN44" s="38">
        <f>SUM(AN30:AN43)</f>
        <v>0</v>
      </c>
      <c r="AO44" s="60">
        <f>(AN44-AM44)/AM44</f>
        <v>-1</v>
      </c>
    </row>
    <row r="45" spans="2:41" x14ac:dyDescent="0.2">
      <c r="B45" s="1"/>
      <c r="F45" s="15"/>
      <c r="G45" s="15"/>
      <c r="H45" s="29"/>
      <c r="I45" s="15"/>
      <c r="J45" s="15"/>
      <c r="K45" s="29"/>
      <c r="L45" s="15"/>
      <c r="M45" s="15"/>
      <c r="N45" s="29"/>
      <c r="O45" s="15"/>
      <c r="P45" s="15"/>
      <c r="Q45" s="29"/>
      <c r="R45" s="15"/>
      <c r="S45" s="15"/>
      <c r="T45" s="29"/>
      <c r="U45" s="15"/>
      <c r="V45" s="15"/>
      <c r="W45" s="29"/>
      <c r="X45" s="15"/>
      <c r="Y45" s="15"/>
      <c r="Z45" s="29"/>
      <c r="AA45" s="15"/>
      <c r="AB45" s="15"/>
      <c r="AC45" s="29"/>
      <c r="AD45" s="15"/>
      <c r="AE45" s="15"/>
      <c r="AF45" s="29"/>
      <c r="AG45" s="15"/>
      <c r="AH45" s="15"/>
      <c r="AI45" s="29"/>
      <c r="AJ45" s="15"/>
      <c r="AK45" s="15"/>
      <c r="AL45" s="29"/>
      <c r="AM45" s="15"/>
      <c r="AN45" s="15"/>
      <c r="AO45" s="29"/>
    </row>
    <row r="46" spans="2:41" ht="19" x14ac:dyDescent="0.25">
      <c r="B46" s="35" t="s">
        <v>33</v>
      </c>
      <c r="C46" s="47"/>
      <c r="D46" s="47"/>
      <c r="E46" s="47"/>
      <c r="F46" s="37">
        <f>F28-F44</f>
        <v>172370</v>
      </c>
      <c r="G46" s="37">
        <f>G28-G44</f>
        <v>109813</v>
      </c>
      <c r="H46" s="61">
        <f>(G46-F46)/F46</f>
        <v>-0.36292278238672621</v>
      </c>
      <c r="I46" s="37">
        <f>I28-I44</f>
        <v>172370</v>
      </c>
      <c r="J46" s="37">
        <f>J28-J44</f>
        <v>-148230</v>
      </c>
      <c r="K46" s="61">
        <f>(J46-I46)/I46</f>
        <v>-1.8599524279166908</v>
      </c>
      <c r="L46" s="37">
        <f>L28-L44</f>
        <v>172370</v>
      </c>
      <c r="M46" s="37">
        <f>M28-M44</f>
        <v>304969</v>
      </c>
      <c r="N46" s="61">
        <f>(M46-L46)/L46</f>
        <v>0.76926959447699716</v>
      </c>
      <c r="O46" s="37">
        <f>O28-O44</f>
        <v>172370</v>
      </c>
      <c r="P46" s="37">
        <f>P28-P44</f>
        <v>0</v>
      </c>
      <c r="Q46" s="61">
        <f>(P46-O46)/O46</f>
        <v>-1</v>
      </c>
      <c r="R46" s="37">
        <f>R28-R44</f>
        <v>172370</v>
      </c>
      <c r="S46" s="37">
        <f>S28-S44</f>
        <v>0</v>
      </c>
      <c r="T46" s="61">
        <f>(S46-R46)/R46</f>
        <v>-1</v>
      </c>
      <c r="U46" s="37">
        <f>U28-U44</f>
        <v>172370</v>
      </c>
      <c r="V46" s="37">
        <f>V28-V44</f>
        <v>0</v>
      </c>
      <c r="W46" s="61">
        <f>(V46-U46)/U46</f>
        <v>-1</v>
      </c>
      <c r="X46" s="37">
        <f>X28-X44</f>
        <v>172370</v>
      </c>
      <c r="Y46" s="37">
        <f>Y28-Y44</f>
        <v>0</v>
      </c>
      <c r="Z46" s="61">
        <f>(Y46-X46)/X46</f>
        <v>-1</v>
      </c>
      <c r="AA46" s="37">
        <f>AA28-AA44</f>
        <v>172370</v>
      </c>
      <c r="AB46" s="37">
        <f>AB28-AB44</f>
        <v>0</v>
      </c>
      <c r="AC46" s="61">
        <f>(AB46-AA46)/AA46</f>
        <v>-1</v>
      </c>
      <c r="AD46" s="37">
        <f>AD28-AD44</f>
        <v>172370</v>
      </c>
      <c r="AE46" s="37">
        <f>AE28-AE44</f>
        <v>0</v>
      </c>
      <c r="AF46" s="61">
        <f>(AE46-AD46)/AD46</f>
        <v>-1</v>
      </c>
      <c r="AG46" s="37">
        <f>AG28-AG44</f>
        <v>172370</v>
      </c>
      <c r="AH46" s="37">
        <f>AH28-AH44</f>
        <v>0</v>
      </c>
      <c r="AI46" s="61">
        <f>(AH46-AG46)/AG46</f>
        <v>-1</v>
      </c>
      <c r="AJ46" s="37">
        <f>AJ28-AJ44</f>
        <v>172370</v>
      </c>
      <c r="AK46" s="37">
        <f>AK28-AK44</f>
        <v>0</v>
      </c>
      <c r="AL46" s="61">
        <f>(AK46-AJ46)/AJ46</f>
        <v>-1</v>
      </c>
      <c r="AM46" s="37">
        <f>AM28-AM44</f>
        <v>172370</v>
      </c>
      <c r="AN46" s="37">
        <f>AN28-AN44</f>
        <v>0</v>
      </c>
      <c r="AO46" s="61">
        <f>(AN46-AM46)/AM46</f>
        <v>-1</v>
      </c>
    </row>
    <row r="47" spans="2:41" x14ac:dyDescent="0.2">
      <c r="B47" s="1"/>
      <c r="F47" s="16"/>
      <c r="G47" s="16"/>
      <c r="H47" s="29"/>
      <c r="I47" s="16"/>
      <c r="J47" s="16"/>
      <c r="K47" s="29"/>
      <c r="L47" s="16"/>
      <c r="M47" s="16"/>
      <c r="N47" s="29"/>
      <c r="O47" s="16"/>
      <c r="P47" s="16"/>
      <c r="Q47" s="29"/>
      <c r="R47" s="16"/>
      <c r="S47" s="16"/>
      <c r="T47" s="29"/>
      <c r="U47" s="16"/>
      <c r="V47" s="16"/>
      <c r="W47" s="29"/>
      <c r="X47" s="16"/>
      <c r="Y47" s="16"/>
      <c r="Z47" s="29"/>
      <c r="AA47" s="16"/>
      <c r="AB47" s="16"/>
      <c r="AC47" s="29"/>
      <c r="AD47" s="16"/>
      <c r="AE47" s="16"/>
      <c r="AF47" s="29"/>
      <c r="AG47" s="16"/>
      <c r="AH47" s="16"/>
      <c r="AI47" s="29"/>
      <c r="AJ47" s="16"/>
      <c r="AK47" s="16"/>
      <c r="AL47" s="29"/>
      <c r="AM47" s="16"/>
      <c r="AN47" s="16"/>
      <c r="AO47" s="29"/>
    </row>
    <row r="48" spans="2:41" x14ac:dyDescent="0.2">
      <c r="B48" s="1" t="s">
        <v>34</v>
      </c>
      <c r="F48" s="19">
        <v>16800</v>
      </c>
      <c r="G48" s="19">
        <v>16800</v>
      </c>
      <c r="H48" s="29"/>
      <c r="I48" s="19">
        <v>16800</v>
      </c>
      <c r="J48" s="19">
        <v>16800</v>
      </c>
      <c r="K48" s="29"/>
      <c r="L48" s="19">
        <v>16800</v>
      </c>
      <c r="M48" s="19">
        <v>16800</v>
      </c>
      <c r="N48" s="29"/>
      <c r="O48" s="19">
        <v>16800</v>
      </c>
      <c r="P48" s="19"/>
      <c r="Q48" s="29"/>
      <c r="R48" s="19">
        <v>16800</v>
      </c>
      <c r="S48" s="19"/>
      <c r="T48" s="29"/>
      <c r="U48" s="19">
        <v>16800</v>
      </c>
      <c r="V48" s="19"/>
      <c r="W48" s="29"/>
      <c r="X48" s="19">
        <v>16800</v>
      </c>
      <c r="Y48" s="19"/>
      <c r="Z48" s="29"/>
      <c r="AA48" s="19">
        <v>16800</v>
      </c>
      <c r="AB48" s="19"/>
      <c r="AC48" s="29"/>
      <c r="AD48" s="19">
        <v>16800</v>
      </c>
      <c r="AE48" s="19"/>
      <c r="AF48" s="29"/>
      <c r="AG48" s="19">
        <v>16800</v>
      </c>
      <c r="AH48" s="19"/>
      <c r="AI48" s="29"/>
      <c r="AJ48" s="19">
        <v>16800</v>
      </c>
      <c r="AK48" s="19"/>
      <c r="AL48" s="29"/>
      <c r="AM48" s="19">
        <v>16800</v>
      </c>
      <c r="AN48" s="19"/>
      <c r="AO48" s="29"/>
    </row>
    <row r="49" spans="2:41" x14ac:dyDescent="0.2">
      <c r="B49" s="1" t="s">
        <v>5</v>
      </c>
      <c r="F49" s="19">
        <v>3400</v>
      </c>
      <c r="G49" s="19">
        <v>3400</v>
      </c>
      <c r="H49" s="29"/>
      <c r="I49" s="19">
        <v>3400</v>
      </c>
      <c r="J49" s="19">
        <v>3400</v>
      </c>
      <c r="K49" s="29"/>
      <c r="L49" s="19">
        <v>3400</v>
      </c>
      <c r="M49" s="19">
        <v>3400</v>
      </c>
      <c r="N49" s="29"/>
      <c r="O49" s="19">
        <v>3400</v>
      </c>
      <c r="P49" s="19"/>
      <c r="Q49" s="29"/>
      <c r="R49" s="19">
        <v>3400</v>
      </c>
      <c r="S49" s="19"/>
      <c r="T49" s="29"/>
      <c r="U49" s="19">
        <v>3400</v>
      </c>
      <c r="V49" s="19"/>
      <c r="W49" s="29"/>
      <c r="X49" s="19">
        <v>3400</v>
      </c>
      <c r="Y49" s="19"/>
      <c r="Z49" s="29"/>
      <c r="AA49" s="19">
        <v>3400</v>
      </c>
      <c r="AB49" s="19"/>
      <c r="AC49" s="29"/>
      <c r="AD49" s="19">
        <v>3400</v>
      </c>
      <c r="AE49" s="19"/>
      <c r="AF49" s="29"/>
      <c r="AG49" s="19">
        <v>3400</v>
      </c>
      <c r="AH49" s="19"/>
      <c r="AI49" s="29"/>
      <c r="AJ49" s="19">
        <v>3400</v>
      </c>
      <c r="AK49" s="19"/>
      <c r="AL49" s="29"/>
      <c r="AM49" s="19">
        <v>3400</v>
      </c>
      <c r="AN49" s="19"/>
      <c r="AO49" s="29"/>
    </row>
    <row r="50" spans="2:41" x14ac:dyDescent="0.2">
      <c r="B50" s="1" t="s">
        <v>43</v>
      </c>
      <c r="F50" s="19">
        <v>-3000</v>
      </c>
      <c r="G50" s="19">
        <v>-3000</v>
      </c>
      <c r="H50" s="29"/>
      <c r="I50" s="19">
        <v>-3000</v>
      </c>
      <c r="J50" s="19">
        <v>-3000</v>
      </c>
      <c r="K50" s="29"/>
      <c r="L50" s="19">
        <v>-3000</v>
      </c>
      <c r="M50" s="19">
        <v>-3000</v>
      </c>
      <c r="N50" s="29"/>
      <c r="O50" s="19">
        <v>-3000</v>
      </c>
      <c r="P50" s="19"/>
      <c r="Q50" s="29"/>
      <c r="R50" s="19">
        <v>-3000</v>
      </c>
      <c r="S50" s="19"/>
      <c r="T50" s="29"/>
      <c r="U50" s="19">
        <v>-3000</v>
      </c>
      <c r="V50" s="19"/>
      <c r="W50" s="29"/>
      <c r="X50" s="19">
        <v>-3000</v>
      </c>
      <c r="Y50" s="19"/>
      <c r="Z50" s="29"/>
      <c r="AA50" s="19">
        <v>-3000</v>
      </c>
      <c r="AB50" s="19"/>
      <c r="AC50" s="29"/>
      <c r="AD50" s="19">
        <v>-3000</v>
      </c>
      <c r="AE50" s="19"/>
      <c r="AF50" s="29"/>
      <c r="AG50" s="19">
        <v>-3000</v>
      </c>
      <c r="AH50" s="19"/>
      <c r="AI50" s="29"/>
      <c r="AJ50" s="19">
        <v>-3000</v>
      </c>
      <c r="AK50" s="19"/>
      <c r="AL50" s="29"/>
      <c r="AM50" s="19">
        <v>-3000</v>
      </c>
      <c r="AN50" s="19"/>
      <c r="AO50" s="29"/>
    </row>
    <row r="51" spans="2:41" ht="19" x14ac:dyDescent="0.25">
      <c r="B51" s="35" t="s">
        <v>35</v>
      </c>
      <c r="C51" s="48"/>
      <c r="D51" s="48"/>
      <c r="E51" s="48"/>
      <c r="F51" s="37">
        <f>F46-F48-F49+F50</f>
        <v>149170</v>
      </c>
      <c r="G51" s="37">
        <f>G46-G48-G49+G50</f>
        <v>86613</v>
      </c>
      <c r="H51" s="61">
        <f>(G51-F51)/F51</f>
        <v>-0.41936716497955351</v>
      </c>
      <c r="I51" s="37">
        <f>I46-I48-I49+I50</f>
        <v>149170</v>
      </c>
      <c r="J51" s="37">
        <f>J46-J48-J49+J50</f>
        <v>-171430</v>
      </c>
      <c r="K51" s="61">
        <f>(J51-I51)/I51</f>
        <v>-2.1492257156264665</v>
      </c>
      <c r="L51" s="37">
        <f>L46-L48-L49+L50</f>
        <v>149170</v>
      </c>
      <c r="M51" s="37">
        <f>M46-M48-M49+M50</f>
        <v>281769</v>
      </c>
      <c r="N51" s="61">
        <f>(M51-L51)/L51</f>
        <v>0.88891197962056712</v>
      </c>
      <c r="O51" s="37">
        <f>O46-O48-O49+O50</f>
        <v>149170</v>
      </c>
      <c r="P51" s="37">
        <f>P46-P48-P49+P50</f>
        <v>0</v>
      </c>
      <c r="Q51" s="61">
        <f>(P51-O51)/O51</f>
        <v>-1</v>
      </c>
      <c r="R51" s="37">
        <f>R46-R48-R49+R50</f>
        <v>149170</v>
      </c>
      <c r="S51" s="37">
        <f>S46-S48-S49+S50</f>
        <v>0</v>
      </c>
      <c r="T51" s="61">
        <f>(S51-R51)/R51</f>
        <v>-1</v>
      </c>
      <c r="U51" s="37">
        <f>U46-U48-U49+U50</f>
        <v>149170</v>
      </c>
      <c r="V51" s="37">
        <f>V46-V48-V49+V50</f>
        <v>0</v>
      </c>
      <c r="W51" s="61">
        <f>(V51-U51)/U51</f>
        <v>-1</v>
      </c>
      <c r="X51" s="37">
        <f>X46-X48-X49+X50</f>
        <v>149170</v>
      </c>
      <c r="Y51" s="37">
        <f>Y46-Y48-Y49+Y50</f>
        <v>0</v>
      </c>
      <c r="Z51" s="61">
        <f>(Y51-X51)/X51</f>
        <v>-1</v>
      </c>
      <c r="AA51" s="37">
        <f>AA46-AA48-AA49+AA50</f>
        <v>149170</v>
      </c>
      <c r="AB51" s="37">
        <f>AB46-AB48-AB49+AB50</f>
        <v>0</v>
      </c>
      <c r="AC51" s="61">
        <f>(AB51-AA51)/AA51</f>
        <v>-1</v>
      </c>
      <c r="AD51" s="37">
        <f>AD46-AD48-AD49+AD50</f>
        <v>149170</v>
      </c>
      <c r="AE51" s="37">
        <f>AE46-AE48-AE49+AE50</f>
        <v>0</v>
      </c>
      <c r="AF51" s="61">
        <f>(AE51-AD51)/AD51</f>
        <v>-1</v>
      </c>
      <c r="AG51" s="37">
        <f>AG46-AG48-AG49+AG50</f>
        <v>149170</v>
      </c>
      <c r="AH51" s="37">
        <f>AH46-AH48-AH49+AH50</f>
        <v>0</v>
      </c>
      <c r="AI51" s="61">
        <f>(AH51-AG51)/AG51</f>
        <v>-1</v>
      </c>
      <c r="AJ51" s="37">
        <f>AJ46-AJ48-AJ49+AJ50</f>
        <v>149170</v>
      </c>
      <c r="AK51" s="37">
        <f>AK46-AK48-AK49+AK50</f>
        <v>0</v>
      </c>
      <c r="AL51" s="61">
        <f>(AK51-AJ51)/AJ51</f>
        <v>-1</v>
      </c>
      <c r="AM51" s="37">
        <f>AM46-AM48-AM49+AM50</f>
        <v>149170</v>
      </c>
      <c r="AN51" s="37">
        <f>AN46-AN48-AN49+AN50</f>
        <v>0</v>
      </c>
      <c r="AO51" s="61">
        <f>(AN51-AM51)/AM51</f>
        <v>-1</v>
      </c>
    </row>
    <row r="52" spans="2:41" x14ac:dyDescent="0.2">
      <c r="B52" s="1"/>
      <c r="F52" s="17"/>
      <c r="G52" s="17"/>
      <c r="H52" s="29"/>
      <c r="I52" s="17"/>
      <c r="J52" s="17"/>
      <c r="K52" s="29"/>
      <c r="L52" s="17"/>
      <c r="M52" s="17"/>
      <c r="N52" s="29"/>
      <c r="O52" s="17"/>
      <c r="P52" s="17"/>
      <c r="Q52" s="29"/>
      <c r="R52" s="17"/>
      <c r="S52" s="17"/>
      <c r="T52" s="29"/>
      <c r="U52" s="17"/>
      <c r="V52" s="17"/>
      <c r="W52" s="29"/>
      <c r="X52" s="17"/>
      <c r="Y52" s="17"/>
      <c r="Z52" s="29"/>
      <c r="AA52" s="17"/>
      <c r="AB52" s="17"/>
      <c r="AC52" s="29"/>
      <c r="AD52" s="17"/>
      <c r="AE52" s="17"/>
      <c r="AF52" s="29"/>
      <c r="AG52" s="17"/>
      <c r="AH52" s="17"/>
      <c r="AI52" s="29"/>
      <c r="AJ52" s="17"/>
      <c r="AK52" s="17"/>
      <c r="AL52" s="29"/>
      <c r="AM52" s="17"/>
      <c r="AN52" s="17"/>
      <c r="AO52" s="29"/>
    </row>
    <row r="53" spans="2:41" x14ac:dyDescent="0.2">
      <c r="B53" s="1" t="s">
        <v>36</v>
      </c>
      <c r="F53" s="19">
        <f>F51*16%</f>
        <v>23867.200000000001</v>
      </c>
      <c r="G53" s="19">
        <f>G51*16%</f>
        <v>13858.08</v>
      </c>
      <c r="H53" s="29"/>
      <c r="I53" s="19">
        <f>I51*16%</f>
        <v>23867.200000000001</v>
      </c>
      <c r="J53" s="19">
        <f>J51*16%</f>
        <v>-27428.799999999999</v>
      </c>
      <c r="K53" s="29"/>
      <c r="L53" s="19">
        <f>L51*16%</f>
        <v>23867.200000000001</v>
      </c>
      <c r="M53" s="19">
        <f>M51*16%</f>
        <v>45083.040000000001</v>
      </c>
      <c r="N53" s="29"/>
      <c r="O53" s="19">
        <f>O51*16%</f>
        <v>23867.200000000001</v>
      </c>
      <c r="P53" s="19">
        <f>P51*16%</f>
        <v>0</v>
      </c>
      <c r="Q53" s="29"/>
      <c r="R53" s="19">
        <f>R51*16%</f>
        <v>23867.200000000001</v>
      </c>
      <c r="S53" s="19">
        <f>S51*16%</f>
        <v>0</v>
      </c>
      <c r="T53" s="29"/>
      <c r="U53" s="19">
        <f>U51*16%</f>
        <v>23867.200000000001</v>
      </c>
      <c r="V53" s="19">
        <f>V51*16%</f>
        <v>0</v>
      </c>
      <c r="W53" s="29"/>
      <c r="X53" s="19">
        <f>X51*16%</f>
        <v>23867.200000000001</v>
      </c>
      <c r="Y53" s="19">
        <f>Y51*16%</f>
        <v>0</v>
      </c>
      <c r="Z53" s="29"/>
      <c r="AA53" s="19">
        <f>AA51*16%</f>
        <v>23867.200000000001</v>
      </c>
      <c r="AB53" s="19">
        <f>AB51*16%</f>
        <v>0</v>
      </c>
      <c r="AC53" s="29"/>
      <c r="AD53" s="19">
        <f>AD51*16%</f>
        <v>23867.200000000001</v>
      </c>
      <c r="AE53" s="19"/>
      <c r="AF53" s="29"/>
      <c r="AG53" s="19">
        <f>AG51*16%</f>
        <v>23867.200000000001</v>
      </c>
      <c r="AH53" s="19"/>
      <c r="AI53" s="29"/>
      <c r="AJ53" s="19">
        <f>AJ51*16%</f>
        <v>23867.200000000001</v>
      </c>
      <c r="AK53" s="19">
        <f>AK51*16%</f>
        <v>0</v>
      </c>
      <c r="AL53" s="29"/>
      <c r="AM53" s="19">
        <f>AM51*16%</f>
        <v>23867.200000000001</v>
      </c>
      <c r="AN53" s="19">
        <f>AN51*16%</f>
        <v>0</v>
      </c>
      <c r="AO53" s="29"/>
    </row>
    <row r="54" spans="2:41" x14ac:dyDescent="0.2">
      <c r="B54" s="1" t="s">
        <v>9</v>
      </c>
      <c r="F54" s="14">
        <f>SUM(G54:G54)</f>
        <v>0</v>
      </c>
      <c r="G54" s="14">
        <f>SUM(H54:H54)</f>
        <v>0</v>
      </c>
      <c r="H54" s="29"/>
      <c r="I54" s="14">
        <f>SUM(J54:J54)</f>
        <v>0</v>
      </c>
      <c r="J54" s="14">
        <f>SUM(K54:K54)</f>
        <v>0</v>
      </c>
      <c r="K54" s="29"/>
      <c r="L54" s="14">
        <f>SUM(M54:M54)</f>
        <v>0</v>
      </c>
      <c r="M54" s="14">
        <f>SUM(N54:N54)</f>
        <v>0</v>
      </c>
      <c r="N54" s="29"/>
      <c r="O54" s="14">
        <f>SUM(P54:P54)</f>
        <v>0</v>
      </c>
      <c r="P54" s="14">
        <f>SUM(Q54:Q54)</f>
        <v>0</v>
      </c>
      <c r="Q54" s="29"/>
      <c r="R54" s="14">
        <f>SUM(S54:S54)</f>
        <v>0</v>
      </c>
      <c r="S54" s="14">
        <f>SUM(T54:T54)</f>
        <v>0</v>
      </c>
      <c r="T54" s="29"/>
      <c r="U54" s="14">
        <f>SUM(V54:V54)</f>
        <v>0</v>
      </c>
      <c r="V54" s="14">
        <f>SUM(W54:W54)</f>
        <v>0</v>
      </c>
      <c r="W54" s="29"/>
      <c r="X54" s="14">
        <f>SUM(Y54:Y54)</f>
        <v>0</v>
      </c>
      <c r="Y54" s="14">
        <f>SUM(Z54:Z54)</f>
        <v>0</v>
      </c>
      <c r="Z54" s="29"/>
      <c r="AA54" s="14">
        <f>SUM(AB54:AB54)</f>
        <v>0</v>
      </c>
      <c r="AB54" s="14">
        <f>SUM(AC54:AC54)</f>
        <v>0</v>
      </c>
      <c r="AC54" s="29"/>
      <c r="AD54" s="14">
        <f>SUM(AE54:AE54)</f>
        <v>0</v>
      </c>
      <c r="AE54" s="14">
        <f>SUM(AF54:AF54)</f>
        <v>0</v>
      </c>
      <c r="AF54" s="29"/>
      <c r="AG54" s="14">
        <f>SUM(AH54:AH54)</f>
        <v>0</v>
      </c>
      <c r="AH54" s="14">
        <f>SUM(AI54:AI54)</f>
        <v>0</v>
      </c>
      <c r="AI54" s="29"/>
      <c r="AJ54" s="14">
        <f>SUM(AK54:AK54)</f>
        <v>0</v>
      </c>
      <c r="AK54" s="14">
        <f>SUM(AL54:AL54)</f>
        <v>0</v>
      </c>
      <c r="AL54" s="29"/>
      <c r="AM54" s="14">
        <f>SUM(AN54:AN54)</f>
        <v>0</v>
      </c>
      <c r="AN54" s="14">
        <f>SUM(AO54:AO54)</f>
        <v>0</v>
      </c>
      <c r="AO54" s="29"/>
    </row>
    <row r="55" spans="2:41" ht="19" x14ac:dyDescent="0.25">
      <c r="B55" s="35" t="s">
        <v>37</v>
      </c>
      <c r="C55" s="49"/>
      <c r="D55" s="49"/>
      <c r="E55" s="49"/>
      <c r="F55" s="37">
        <f>F51-F53</f>
        <v>125302.8</v>
      </c>
      <c r="G55" s="37">
        <f>G51-G53</f>
        <v>72754.92</v>
      </c>
      <c r="H55" s="61">
        <f>(G55-F55)/F55</f>
        <v>-0.41936716497955356</v>
      </c>
      <c r="I55" s="37">
        <f>I51-I53</f>
        <v>125302.8</v>
      </c>
      <c r="J55" s="37">
        <f>J51-J53</f>
        <v>-144001.20000000001</v>
      </c>
      <c r="K55" s="61">
        <f>(J55-I55)/I55</f>
        <v>-2.1492257156264665</v>
      </c>
      <c r="L55" s="37">
        <f>L51-L53</f>
        <v>125302.8</v>
      </c>
      <c r="M55" s="37">
        <f>M51-M53</f>
        <v>236685.96</v>
      </c>
      <c r="N55" s="61">
        <f>(M55-L55)/L55</f>
        <v>0.88891197962056701</v>
      </c>
      <c r="O55" s="37">
        <f>O51-O53</f>
        <v>125302.8</v>
      </c>
      <c r="P55" s="37">
        <f>P51-P53</f>
        <v>0</v>
      </c>
      <c r="Q55" s="61">
        <f>(P55-O55)/O55</f>
        <v>-1</v>
      </c>
      <c r="R55" s="37">
        <f>R51-R53</f>
        <v>125302.8</v>
      </c>
      <c r="S55" s="37">
        <f>S51-S53</f>
        <v>0</v>
      </c>
      <c r="T55" s="61">
        <f>(S55-R55)/R55</f>
        <v>-1</v>
      </c>
      <c r="U55" s="37">
        <f>U51-U53</f>
        <v>125302.8</v>
      </c>
      <c r="V55" s="37">
        <f>V51-V53</f>
        <v>0</v>
      </c>
      <c r="W55" s="61">
        <f>(V55-U55)/U55</f>
        <v>-1</v>
      </c>
      <c r="X55" s="37">
        <f>X51-X53</f>
        <v>125302.8</v>
      </c>
      <c r="Y55" s="37">
        <f>Y51-Y53</f>
        <v>0</v>
      </c>
      <c r="Z55" s="61">
        <f>(Y55-X55)/X55</f>
        <v>-1</v>
      </c>
      <c r="AA55" s="37">
        <f>AA51-AA53</f>
        <v>125302.8</v>
      </c>
      <c r="AB55" s="37">
        <f>AB51-AB53</f>
        <v>0</v>
      </c>
      <c r="AC55" s="61">
        <f>(AB55-AA55)/AA55</f>
        <v>-1</v>
      </c>
      <c r="AD55" s="37">
        <f>AD51-AD53</f>
        <v>125302.8</v>
      </c>
      <c r="AE55" s="37">
        <f>AE51-AE53</f>
        <v>0</v>
      </c>
      <c r="AF55" s="61">
        <f>(AE55-AD55)/AD55</f>
        <v>-1</v>
      </c>
      <c r="AG55" s="37">
        <f>AG51-AG53</f>
        <v>125302.8</v>
      </c>
      <c r="AH55" s="37">
        <f>AH51-AH53</f>
        <v>0</v>
      </c>
      <c r="AI55" s="61">
        <f>(AH55-AG55)/AG55</f>
        <v>-1</v>
      </c>
      <c r="AJ55" s="37">
        <f>AJ51-AJ53</f>
        <v>125302.8</v>
      </c>
      <c r="AK55" s="37">
        <f>AK51-AK53</f>
        <v>0</v>
      </c>
      <c r="AL55" s="61">
        <f>(AK55-AJ55)/AJ55</f>
        <v>-1</v>
      </c>
      <c r="AM55" s="37">
        <f>AM51-AM53</f>
        <v>125302.8</v>
      </c>
      <c r="AN55" s="37">
        <f>AN51-AN53</f>
        <v>0</v>
      </c>
      <c r="AO55" s="61">
        <f>(AN55-AM55)/AM55</f>
        <v>-1</v>
      </c>
    </row>
    <row r="56" spans="2:41" ht="17" thickBot="1" x14ac:dyDescent="0.25">
      <c r="B56" s="2"/>
      <c r="C56" s="3"/>
      <c r="D56" s="3"/>
      <c r="E56" s="3"/>
      <c r="F56" s="18"/>
      <c r="G56" s="18"/>
      <c r="H56" s="40"/>
      <c r="I56" s="18"/>
      <c r="J56" s="18"/>
      <c r="K56" s="40"/>
      <c r="L56" s="18"/>
      <c r="M56" s="18"/>
      <c r="N56" s="40"/>
      <c r="O56" s="18"/>
      <c r="P56" s="18"/>
      <c r="Q56" s="40"/>
      <c r="R56" s="18"/>
      <c r="S56" s="18"/>
      <c r="T56" s="40"/>
      <c r="U56" s="18"/>
      <c r="V56" s="18"/>
      <c r="W56" s="40"/>
      <c r="X56" s="18"/>
      <c r="Y56" s="18"/>
      <c r="Z56" s="40"/>
      <c r="AA56" s="18"/>
      <c r="AB56" s="18"/>
      <c r="AC56" s="40"/>
      <c r="AD56" s="18"/>
      <c r="AE56" s="18"/>
      <c r="AF56" s="40"/>
      <c r="AG56" s="18"/>
      <c r="AH56" s="18"/>
      <c r="AI56" s="40"/>
      <c r="AJ56" s="18"/>
      <c r="AK56" s="18"/>
      <c r="AL56" s="40"/>
      <c r="AM56" s="18"/>
      <c r="AN56" s="18"/>
      <c r="AO56" s="40"/>
    </row>
    <row r="57" spans="2:41" x14ac:dyDescent="0.2">
      <c r="B57" s="50" t="s">
        <v>42</v>
      </c>
      <c r="G57" s="12"/>
    </row>
    <row r="58" spans="2:41" x14ac:dyDescent="0.2">
      <c r="G58" s="12"/>
    </row>
    <row r="59" spans="2:41" x14ac:dyDescent="0.2">
      <c r="B59" s="4" t="s">
        <v>6</v>
      </c>
      <c r="G59" s="12"/>
    </row>
    <row r="60" spans="2:41" x14ac:dyDescent="0.2">
      <c r="G60" s="12"/>
    </row>
    <row r="61" spans="2:41" x14ac:dyDescent="0.2">
      <c r="G61" s="12"/>
    </row>
  </sheetData>
  <mergeCells count="38">
    <mergeCell ref="AM4:AM5"/>
    <mergeCell ref="AN4:AN5"/>
    <mergeCell ref="AO4:AO5"/>
    <mergeCell ref="AH4:AH5"/>
    <mergeCell ref="AI4:AI5"/>
    <mergeCell ref="AJ4:AJ5"/>
    <mergeCell ref="AK4:AK5"/>
    <mergeCell ref="AL4:AL5"/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B4:E5"/>
    <mergeCell ref="G4:G5"/>
    <mergeCell ref="H4:H5"/>
    <mergeCell ref="B2:H2"/>
    <mergeCell ref="F4:F5"/>
  </mergeCells>
  <conditionalFormatting sqref="H10">
    <cfRule type="cellIs" dxfId="95" priority="96" operator="lessThan">
      <formula>0</formula>
    </cfRule>
  </conditionalFormatting>
  <conditionalFormatting sqref="H16">
    <cfRule type="cellIs" dxfId="94" priority="95" operator="lessThan">
      <formula>0</formula>
    </cfRule>
  </conditionalFormatting>
  <conditionalFormatting sqref="H26">
    <cfRule type="cellIs" dxfId="93" priority="94" operator="lessThan">
      <formula>0</formula>
    </cfRule>
  </conditionalFormatting>
  <conditionalFormatting sqref="H28">
    <cfRule type="cellIs" dxfId="92" priority="93" operator="lessThan">
      <formula>0</formula>
    </cfRule>
  </conditionalFormatting>
  <conditionalFormatting sqref="H44">
    <cfRule type="cellIs" dxfId="91" priority="92" operator="lessThan">
      <formula>0</formula>
    </cfRule>
  </conditionalFormatting>
  <conditionalFormatting sqref="H46">
    <cfRule type="cellIs" dxfId="90" priority="91" operator="lessThan">
      <formula>0</formula>
    </cfRule>
  </conditionalFormatting>
  <conditionalFormatting sqref="H51">
    <cfRule type="cellIs" dxfId="89" priority="90" operator="lessThan">
      <formula>0</formula>
    </cfRule>
  </conditionalFormatting>
  <conditionalFormatting sqref="H55">
    <cfRule type="cellIs" dxfId="88" priority="89" operator="lessThan">
      <formula>0</formula>
    </cfRule>
  </conditionalFormatting>
  <conditionalFormatting sqref="K10">
    <cfRule type="cellIs" dxfId="87" priority="88" operator="lessThan">
      <formula>0</formula>
    </cfRule>
  </conditionalFormatting>
  <conditionalFormatting sqref="K16">
    <cfRule type="cellIs" dxfId="86" priority="87" operator="lessThan">
      <formula>0</formula>
    </cfRule>
  </conditionalFormatting>
  <conditionalFormatting sqref="K26">
    <cfRule type="cellIs" dxfId="85" priority="86" operator="lessThan">
      <formula>0</formula>
    </cfRule>
  </conditionalFormatting>
  <conditionalFormatting sqref="K28">
    <cfRule type="cellIs" dxfId="84" priority="85" operator="lessThan">
      <formula>0</formula>
    </cfRule>
  </conditionalFormatting>
  <conditionalFormatting sqref="K44">
    <cfRule type="cellIs" dxfId="83" priority="84" operator="lessThan">
      <formula>0</formula>
    </cfRule>
  </conditionalFormatting>
  <conditionalFormatting sqref="K46">
    <cfRule type="cellIs" dxfId="82" priority="83" operator="lessThan">
      <formula>0</formula>
    </cfRule>
  </conditionalFormatting>
  <conditionalFormatting sqref="K51">
    <cfRule type="cellIs" dxfId="81" priority="82" operator="lessThan">
      <formula>0</formula>
    </cfRule>
  </conditionalFormatting>
  <conditionalFormatting sqref="K55">
    <cfRule type="cellIs" dxfId="80" priority="81" operator="lessThan">
      <formula>0</formula>
    </cfRule>
  </conditionalFormatting>
  <conditionalFormatting sqref="N10">
    <cfRule type="cellIs" dxfId="79" priority="80" operator="lessThan">
      <formula>0</formula>
    </cfRule>
  </conditionalFormatting>
  <conditionalFormatting sqref="N16">
    <cfRule type="cellIs" dxfId="78" priority="79" operator="lessThan">
      <formula>0</formula>
    </cfRule>
  </conditionalFormatting>
  <conditionalFormatting sqref="N26">
    <cfRule type="cellIs" dxfId="77" priority="78" operator="lessThan">
      <formula>0</formula>
    </cfRule>
  </conditionalFormatting>
  <conditionalFormatting sqref="N28">
    <cfRule type="cellIs" dxfId="76" priority="77" operator="lessThan">
      <formula>0</formula>
    </cfRule>
  </conditionalFormatting>
  <conditionalFormatting sqref="N44">
    <cfRule type="cellIs" dxfId="75" priority="76" operator="lessThan">
      <formula>0</formula>
    </cfRule>
  </conditionalFormatting>
  <conditionalFormatting sqref="N46">
    <cfRule type="cellIs" dxfId="74" priority="75" operator="lessThan">
      <formula>0</formula>
    </cfRule>
  </conditionalFormatting>
  <conditionalFormatting sqref="N51">
    <cfRule type="cellIs" dxfId="73" priority="74" operator="lessThan">
      <formula>0</formula>
    </cfRule>
  </conditionalFormatting>
  <conditionalFormatting sqref="N55">
    <cfRule type="cellIs" dxfId="72" priority="73" operator="lessThan">
      <formula>0</formula>
    </cfRule>
  </conditionalFormatting>
  <conditionalFormatting sqref="Q10">
    <cfRule type="cellIs" dxfId="71" priority="72" operator="lessThan">
      <formula>0</formula>
    </cfRule>
  </conditionalFormatting>
  <conditionalFormatting sqref="Q16">
    <cfRule type="cellIs" dxfId="70" priority="71" operator="lessThan">
      <formula>0</formula>
    </cfRule>
  </conditionalFormatting>
  <conditionalFormatting sqref="Q26">
    <cfRule type="cellIs" dxfId="69" priority="70" operator="lessThan">
      <formula>0</formula>
    </cfRule>
  </conditionalFormatting>
  <conditionalFormatting sqref="Q28">
    <cfRule type="cellIs" dxfId="68" priority="69" operator="lessThan">
      <formula>0</formula>
    </cfRule>
  </conditionalFormatting>
  <conditionalFormatting sqref="Q44">
    <cfRule type="cellIs" dxfId="67" priority="68" operator="lessThan">
      <formula>0</formula>
    </cfRule>
  </conditionalFormatting>
  <conditionalFormatting sqref="Q46">
    <cfRule type="cellIs" dxfId="66" priority="67" operator="lessThan">
      <formula>0</formula>
    </cfRule>
  </conditionalFormatting>
  <conditionalFormatting sqref="Q51">
    <cfRule type="cellIs" dxfId="65" priority="66" operator="lessThan">
      <formula>0</formula>
    </cfRule>
  </conditionalFormatting>
  <conditionalFormatting sqref="Q55">
    <cfRule type="cellIs" dxfId="64" priority="65" operator="lessThan">
      <formula>0</formula>
    </cfRule>
  </conditionalFormatting>
  <conditionalFormatting sqref="T10">
    <cfRule type="cellIs" dxfId="63" priority="64" operator="lessThan">
      <formula>0</formula>
    </cfRule>
  </conditionalFormatting>
  <conditionalFormatting sqref="T16">
    <cfRule type="cellIs" dxfId="62" priority="63" operator="lessThan">
      <formula>0</formula>
    </cfRule>
  </conditionalFormatting>
  <conditionalFormatting sqref="T26">
    <cfRule type="cellIs" dxfId="61" priority="62" operator="lessThan">
      <formula>0</formula>
    </cfRule>
  </conditionalFormatting>
  <conditionalFormatting sqref="T28">
    <cfRule type="cellIs" dxfId="60" priority="61" operator="lessThan">
      <formula>0</formula>
    </cfRule>
  </conditionalFormatting>
  <conditionalFormatting sqref="T44">
    <cfRule type="cellIs" dxfId="59" priority="60" operator="lessThan">
      <formula>0</formula>
    </cfRule>
  </conditionalFormatting>
  <conditionalFormatting sqref="T46">
    <cfRule type="cellIs" dxfId="58" priority="59" operator="lessThan">
      <formula>0</formula>
    </cfRule>
  </conditionalFormatting>
  <conditionalFormatting sqref="T51">
    <cfRule type="cellIs" dxfId="57" priority="58" operator="lessThan">
      <formula>0</formula>
    </cfRule>
  </conditionalFormatting>
  <conditionalFormatting sqref="T55">
    <cfRule type="cellIs" dxfId="56" priority="57" operator="lessThan">
      <formula>0</formula>
    </cfRule>
  </conditionalFormatting>
  <conditionalFormatting sqref="W10">
    <cfRule type="cellIs" dxfId="55" priority="56" operator="lessThan">
      <formula>0</formula>
    </cfRule>
  </conditionalFormatting>
  <conditionalFormatting sqref="W16">
    <cfRule type="cellIs" dxfId="54" priority="55" operator="lessThan">
      <formula>0</formula>
    </cfRule>
  </conditionalFormatting>
  <conditionalFormatting sqref="W26">
    <cfRule type="cellIs" dxfId="53" priority="54" operator="lessThan">
      <formula>0</formula>
    </cfRule>
  </conditionalFormatting>
  <conditionalFormatting sqref="W28">
    <cfRule type="cellIs" dxfId="52" priority="53" operator="lessThan">
      <formula>0</formula>
    </cfRule>
  </conditionalFormatting>
  <conditionalFormatting sqref="W44">
    <cfRule type="cellIs" dxfId="51" priority="52" operator="lessThan">
      <formula>0</formula>
    </cfRule>
  </conditionalFormatting>
  <conditionalFormatting sqref="W46">
    <cfRule type="cellIs" dxfId="50" priority="51" operator="lessThan">
      <formula>0</formula>
    </cfRule>
  </conditionalFormatting>
  <conditionalFormatting sqref="W51">
    <cfRule type="cellIs" dxfId="49" priority="50" operator="lessThan">
      <formula>0</formula>
    </cfRule>
  </conditionalFormatting>
  <conditionalFormatting sqref="W55">
    <cfRule type="cellIs" dxfId="48" priority="49" operator="lessThan">
      <formula>0</formula>
    </cfRule>
  </conditionalFormatting>
  <conditionalFormatting sqref="Z10">
    <cfRule type="cellIs" dxfId="47" priority="48" operator="lessThan">
      <formula>0</formula>
    </cfRule>
  </conditionalFormatting>
  <conditionalFormatting sqref="Z16">
    <cfRule type="cellIs" dxfId="46" priority="47" operator="lessThan">
      <formula>0</formula>
    </cfRule>
  </conditionalFormatting>
  <conditionalFormatting sqref="Z26">
    <cfRule type="cellIs" dxfId="45" priority="46" operator="lessThan">
      <formula>0</formula>
    </cfRule>
  </conditionalFormatting>
  <conditionalFormatting sqref="Z28">
    <cfRule type="cellIs" dxfId="44" priority="45" operator="lessThan">
      <formula>0</formula>
    </cfRule>
  </conditionalFormatting>
  <conditionalFormatting sqref="Z44">
    <cfRule type="cellIs" dxfId="43" priority="44" operator="lessThan">
      <formula>0</formula>
    </cfRule>
  </conditionalFormatting>
  <conditionalFormatting sqref="Z46">
    <cfRule type="cellIs" dxfId="42" priority="43" operator="lessThan">
      <formula>0</formula>
    </cfRule>
  </conditionalFormatting>
  <conditionalFormatting sqref="Z51">
    <cfRule type="cellIs" dxfId="41" priority="42" operator="lessThan">
      <formula>0</formula>
    </cfRule>
  </conditionalFormatting>
  <conditionalFormatting sqref="Z55">
    <cfRule type="cellIs" dxfId="40" priority="41" operator="lessThan">
      <formula>0</formula>
    </cfRule>
  </conditionalFormatting>
  <conditionalFormatting sqref="AC10">
    <cfRule type="cellIs" dxfId="39" priority="40" operator="lessThan">
      <formula>0</formula>
    </cfRule>
  </conditionalFormatting>
  <conditionalFormatting sqref="AC16">
    <cfRule type="cellIs" dxfId="38" priority="39" operator="lessThan">
      <formula>0</formula>
    </cfRule>
  </conditionalFormatting>
  <conditionalFormatting sqref="AC26">
    <cfRule type="cellIs" dxfId="37" priority="38" operator="lessThan">
      <formula>0</formula>
    </cfRule>
  </conditionalFormatting>
  <conditionalFormatting sqref="AC28">
    <cfRule type="cellIs" dxfId="36" priority="37" operator="lessThan">
      <formula>0</formula>
    </cfRule>
  </conditionalFormatting>
  <conditionalFormatting sqref="AC44">
    <cfRule type="cellIs" dxfId="35" priority="36" operator="lessThan">
      <formula>0</formula>
    </cfRule>
  </conditionalFormatting>
  <conditionalFormatting sqref="AC46">
    <cfRule type="cellIs" dxfId="34" priority="35" operator="lessThan">
      <formula>0</formula>
    </cfRule>
  </conditionalFormatting>
  <conditionalFormatting sqref="AC51">
    <cfRule type="cellIs" dxfId="33" priority="34" operator="lessThan">
      <formula>0</formula>
    </cfRule>
  </conditionalFormatting>
  <conditionalFormatting sqref="AC55">
    <cfRule type="cellIs" dxfId="32" priority="33" operator="lessThan">
      <formula>0</formula>
    </cfRule>
  </conditionalFormatting>
  <conditionalFormatting sqref="AF10">
    <cfRule type="cellIs" dxfId="31" priority="32" operator="lessThan">
      <formula>0</formula>
    </cfRule>
  </conditionalFormatting>
  <conditionalFormatting sqref="AF16">
    <cfRule type="cellIs" dxfId="30" priority="31" operator="lessThan">
      <formula>0</formula>
    </cfRule>
  </conditionalFormatting>
  <conditionalFormatting sqref="AF26">
    <cfRule type="cellIs" dxfId="29" priority="30" operator="lessThan">
      <formula>0</formula>
    </cfRule>
  </conditionalFormatting>
  <conditionalFormatting sqref="AF28">
    <cfRule type="cellIs" dxfId="28" priority="29" operator="lessThan">
      <formula>0</formula>
    </cfRule>
  </conditionalFormatting>
  <conditionalFormatting sqref="AF44">
    <cfRule type="cellIs" dxfId="27" priority="28" operator="lessThan">
      <formula>0</formula>
    </cfRule>
  </conditionalFormatting>
  <conditionalFormatting sqref="AF46">
    <cfRule type="cellIs" dxfId="26" priority="27" operator="lessThan">
      <formula>0</formula>
    </cfRule>
  </conditionalFormatting>
  <conditionalFormatting sqref="AF51">
    <cfRule type="cellIs" dxfId="25" priority="26" operator="lessThan">
      <formula>0</formula>
    </cfRule>
  </conditionalFormatting>
  <conditionalFormatting sqref="AF55">
    <cfRule type="cellIs" dxfId="24" priority="25" operator="lessThan">
      <formula>0</formula>
    </cfRule>
  </conditionalFormatting>
  <conditionalFormatting sqref="AI10">
    <cfRule type="cellIs" dxfId="23" priority="24" operator="lessThan">
      <formula>0</formula>
    </cfRule>
  </conditionalFormatting>
  <conditionalFormatting sqref="AI16">
    <cfRule type="cellIs" dxfId="22" priority="23" operator="lessThan">
      <formula>0</formula>
    </cfRule>
  </conditionalFormatting>
  <conditionalFormatting sqref="AI26">
    <cfRule type="cellIs" dxfId="21" priority="22" operator="lessThan">
      <formula>0</formula>
    </cfRule>
  </conditionalFormatting>
  <conditionalFormatting sqref="AI28">
    <cfRule type="cellIs" dxfId="20" priority="21" operator="lessThan">
      <formula>0</formula>
    </cfRule>
  </conditionalFormatting>
  <conditionalFormatting sqref="AI44">
    <cfRule type="cellIs" dxfId="19" priority="20" operator="lessThan">
      <formula>0</formula>
    </cfRule>
  </conditionalFormatting>
  <conditionalFormatting sqref="AI46">
    <cfRule type="cellIs" dxfId="18" priority="19" operator="lessThan">
      <formula>0</formula>
    </cfRule>
  </conditionalFormatting>
  <conditionalFormatting sqref="AI51">
    <cfRule type="cellIs" dxfId="17" priority="18" operator="lessThan">
      <formula>0</formula>
    </cfRule>
  </conditionalFormatting>
  <conditionalFormatting sqref="AI55">
    <cfRule type="cellIs" dxfId="16" priority="17" operator="lessThan">
      <formula>0</formula>
    </cfRule>
  </conditionalFormatting>
  <conditionalFormatting sqref="AL10">
    <cfRule type="cellIs" dxfId="15" priority="16" operator="lessThan">
      <formula>0</formula>
    </cfRule>
  </conditionalFormatting>
  <conditionalFormatting sqref="AL16">
    <cfRule type="cellIs" dxfId="14" priority="15" operator="lessThan">
      <formula>0</formula>
    </cfRule>
  </conditionalFormatting>
  <conditionalFormatting sqref="AL26">
    <cfRule type="cellIs" dxfId="13" priority="14" operator="lessThan">
      <formula>0</formula>
    </cfRule>
  </conditionalFormatting>
  <conditionalFormatting sqref="AL28">
    <cfRule type="cellIs" dxfId="12" priority="13" operator="lessThan">
      <formula>0</formula>
    </cfRule>
  </conditionalFormatting>
  <conditionalFormatting sqref="AL44">
    <cfRule type="cellIs" dxfId="11" priority="12" operator="lessThan">
      <formula>0</formula>
    </cfRule>
  </conditionalFormatting>
  <conditionalFormatting sqref="AL46">
    <cfRule type="cellIs" dxfId="10" priority="11" operator="lessThan">
      <formula>0</formula>
    </cfRule>
  </conditionalFormatting>
  <conditionalFormatting sqref="AL51">
    <cfRule type="cellIs" dxfId="9" priority="10" operator="lessThan">
      <formula>0</formula>
    </cfRule>
  </conditionalFormatting>
  <conditionalFormatting sqref="AL55">
    <cfRule type="cellIs" dxfId="8" priority="9" operator="lessThan">
      <formula>0</formula>
    </cfRule>
  </conditionalFormatting>
  <conditionalFormatting sqref="AO10">
    <cfRule type="cellIs" dxfId="7" priority="8" operator="lessThan">
      <formula>0</formula>
    </cfRule>
  </conditionalFormatting>
  <conditionalFormatting sqref="AO16">
    <cfRule type="cellIs" dxfId="6" priority="7" operator="lessThan">
      <formula>0</formula>
    </cfRule>
  </conditionalFormatting>
  <conditionalFormatting sqref="AO26">
    <cfRule type="cellIs" dxfId="5" priority="6" operator="lessThan">
      <formula>0</formula>
    </cfRule>
  </conditionalFormatting>
  <conditionalFormatting sqref="AO28">
    <cfRule type="cellIs" dxfId="4" priority="5" operator="lessThan">
      <formula>0</formula>
    </cfRule>
  </conditionalFormatting>
  <conditionalFormatting sqref="AO44">
    <cfRule type="cellIs" dxfId="3" priority="4" operator="lessThan">
      <formula>0</formula>
    </cfRule>
  </conditionalFormatting>
  <conditionalFormatting sqref="AO46">
    <cfRule type="cellIs" dxfId="2" priority="3" operator="lessThan">
      <formula>0</formula>
    </cfRule>
  </conditionalFormatting>
  <conditionalFormatting sqref="AO51">
    <cfRule type="cellIs" dxfId="1" priority="2" operator="lessThan">
      <formula>0</formula>
    </cfRule>
  </conditionalFormatting>
  <conditionalFormatting sqref="AO55">
    <cfRule type="cellIs" dxfId="0" priority="1" operator="lessThan">
      <formula>0</formula>
    </cfRule>
  </conditionalFormatting>
  <hyperlinks>
    <hyperlink ref="B59" r:id="rId1" xr:uid="{93C5FA04-0590-F346-9863-EB81287DB3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</vt:lpstr>
    </vt:vector>
  </TitlesOfParts>
  <Manager/>
  <Company>Burcash Training &amp; Coaching SRL</Company>
  <LinksUpToDate>false</LinksUpToDate>
  <SharedDoc>false</SharedDoc>
  <HyperlinkBase>www.burcash.ro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P&amp;L firma comert</dc:title>
  <dc:subject/>
  <dc:creator>Eusebiu</dc:creator>
  <cp:keywords/>
  <dc:description/>
  <cp:lastModifiedBy>Eusebiu Burcas</cp:lastModifiedBy>
  <dcterms:created xsi:type="dcterms:W3CDTF">2015-07-04T04:00:12Z</dcterms:created>
  <dcterms:modified xsi:type="dcterms:W3CDTF">2025-06-02T15:53:38Z</dcterms:modified>
  <cp:category/>
</cp:coreProperties>
</file>